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9000" activeTab="0"/>
  </bookViews>
  <sheets>
    <sheet name="考勤表" sheetId="1" r:id="rId1"/>
    <sheet name="Sheet1" sheetId="2" r:id="rId2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<sst xmlns="http://schemas.openxmlformats.org/spreadsheetml/2006/main" count="354" uniqueCount="17">
  <si>
    <t>选择年月</t>
  </si>
  <si>
    <t>年</t>
  </si>
  <si>
    <t>月</t>
  </si>
  <si>
    <t>　</t>
  </si>
  <si>
    <t>(接连的上个月)</t>
  </si>
  <si>
    <t>序
号</t>
  </si>
  <si>
    <t>姓 名</t>
  </si>
  <si>
    <t>正常
出勤</t>
  </si>
  <si>
    <t>婚假</t>
  </si>
  <si>
    <t>事假</t>
  </si>
  <si>
    <t>病假</t>
  </si>
  <si>
    <t>外地
出差</t>
  </si>
  <si>
    <t>放假</t>
  </si>
  <si>
    <t>天数</t>
  </si>
  <si>
    <t>●</t>
  </si>
  <si>
    <t xml:space="preserve"> 注：此表由部门考勤员填写，统一报人力资源部。       1或0.5出勤  ●婚假  ○事假  ☆病假  △或△/2外地出差    ※ 丧假 </t>
  </si>
  <si>
    <t xml:space="preserve"> 部门：                                 考勤员：                                 主管领导签字：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</si>
</sst>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[$-804]yyyy&quot;年&quot;m&quot;月&quot;d&quot;日&quot;\ dddd"/>
    <numFmt numFmtId="179" formatCode="d"/>
    <numFmt numFmtId="180" formatCode="yyyy&quot;年&quot;m&quot;月&quot;;@"/>
    <numFmt numFmtId="181" formatCode="h&quot;时&quot;mm&quot;分&quot;ss&quot;秒&quot;;@"/>
  </numFmts>
  <fonts count="35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12"/>
      <name val="宋体"/>
      <family val="0"/>
    </font>
    <font>
      <b/>
      <sz val="10"/>
      <color indexed="9"/>
      <name val="宋体"/>
      <family val="0"/>
    </font>
    <font>
      <b/>
      <sz val="16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sz val="16"/>
      <color indexed="63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3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2"/>
      </top>
      <bottom style="double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0" fontId="21" fillId="0" borderId="0">
      <alignment vertical="center"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9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2" borderId="6" applyNumberFormat="0" applyAlignment="0" applyProtection="0"/>
    <xf numFmtId="0" fontId="32" fillId="2" borderId="1" applyNumberFormat="0" applyAlignment="0" applyProtection="0"/>
    <xf numFmtId="0" fontId="28" fillId="9" borderId="7" applyNumberFormat="0" applyAlignment="0" applyProtection="0"/>
    <xf numFmtId="0" fontId="13" fillId="3" borderId="0" applyNumberFormat="0" applyBorder="0" applyAlignment="0" applyProtection="0"/>
    <xf numFmtId="0" fontId="18" fillId="10" borderId="0" applyNumberFormat="0" applyBorder="0" applyAlignment="0" applyProtection="0"/>
    <xf numFmtId="0" fontId="31" fillId="0" borderId="8" applyNumberFormat="0" applyFill="0" applyAlignment="0" applyProtection="0"/>
    <xf numFmtId="0" fontId="22" fillId="0" borderId="9" applyNumberFormat="0" applyFill="0" applyAlignment="0" applyProtection="0"/>
    <xf numFmtId="0" fontId="27" fillId="11" borderId="0" applyNumberFormat="0" applyBorder="0" applyAlignment="0" applyProtection="0"/>
    <xf numFmtId="0" fontId="25" fillId="4" borderId="0" applyNumberFormat="0" applyBorder="0" applyAlignment="0" applyProtection="0"/>
    <xf numFmtId="0" fontId="13" fillId="12" borderId="0" applyNumberFormat="0" applyBorder="0" applyAlignment="0" applyProtection="0"/>
    <xf numFmtId="0" fontId="18" fillId="8" borderId="0" applyNumberFormat="0" applyBorder="0" applyAlignment="0" applyProtection="0"/>
    <xf numFmtId="0" fontId="21" fillId="0" borderId="0">
      <alignment vertical="center"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8" fillId="15" borderId="0" applyNumberFormat="0" applyBorder="0" applyAlignment="0" applyProtection="0"/>
    <xf numFmtId="0" fontId="13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6" borderId="0" applyNumberFormat="0" applyBorder="0" applyAlignment="0" applyProtection="0"/>
    <xf numFmtId="0" fontId="13" fillId="3" borderId="0" applyNumberFormat="0" applyBorder="0" applyAlignment="0" applyProtection="0"/>
    <xf numFmtId="0" fontId="18" fillId="3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17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vertical="center"/>
    </xf>
    <xf numFmtId="0" fontId="3" fillId="11" borderId="0" xfId="50" applyNumberFormat="1" applyFont="1" applyFill="1" applyBorder="1" applyAlignment="1" applyProtection="1">
      <alignment horizontal="center" vertical="center"/>
      <protection/>
    </xf>
    <xf numFmtId="0" fontId="4" fillId="15" borderId="0" xfId="50" applyNumberFormat="1" applyFont="1" applyFill="1" applyBorder="1" applyAlignment="1" applyProtection="1">
      <alignment horizontal="center" vertical="center" shrinkToFit="1"/>
      <protection/>
    </xf>
    <xf numFmtId="0" fontId="4" fillId="15" borderId="0" xfId="0" applyNumberFormat="1" applyFont="1" applyFill="1" applyBorder="1" applyAlignment="1" applyProtection="1">
      <alignment horizontal="center" vertical="center" shrinkToFit="1"/>
      <protection/>
    </xf>
    <xf numFmtId="0" fontId="3" fillId="18" borderId="0" xfId="50" applyNumberFormat="1" applyFont="1" applyFill="1" applyBorder="1" applyAlignment="1" applyProtection="1">
      <alignment horizontal="center" vertical="center" shrinkToFit="1"/>
      <protection/>
    </xf>
    <xf numFmtId="0" fontId="4" fillId="15" borderId="0" xfId="50" applyNumberFormat="1" applyFont="1" applyFill="1" applyBorder="1" applyAlignment="1" applyProtection="1">
      <alignment horizontal="center" vertical="center" shrinkToFit="1"/>
      <protection locked="0"/>
    </xf>
    <xf numFmtId="0" fontId="4" fillId="15" borderId="0" xfId="0" applyNumberFormat="1" applyFont="1" applyFill="1" applyBorder="1" applyAlignment="1" applyProtection="1">
      <alignment horizontal="center" vertical="center" shrinkToFit="1"/>
      <protection locked="0"/>
    </xf>
    <xf numFmtId="178" fontId="5" fillId="17" borderId="0" xfId="19" applyNumberFormat="1" applyFont="1" applyFill="1" applyBorder="1" applyAlignment="1" applyProtection="1">
      <alignment horizontal="center" vertical="center"/>
      <protection/>
    </xf>
    <xf numFmtId="0" fontId="6" fillId="5" borderId="0" xfId="19" applyNumberFormat="1" applyFont="1" applyFill="1" applyBorder="1" applyAlignment="1" applyProtection="1">
      <alignment horizontal="center" vertical="center"/>
      <protection/>
    </xf>
    <xf numFmtId="0" fontId="6" fillId="17" borderId="0" xfId="19" applyNumberFormat="1" applyFont="1" applyFill="1" applyBorder="1" applyAlignment="1" applyProtection="1">
      <alignment vertical="center"/>
      <protection/>
    </xf>
    <xf numFmtId="0" fontId="6" fillId="17" borderId="10" xfId="19" applyNumberFormat="1" applyFont="1" applyFill="1" applyBorder="1" applyAlignment="1" applyProtection="1">
      <alignment horizontal="center" vertical="center" wrapText="1"/>
      <protection/>
    </xf>
    <xf numFmtId="0" fontId="6" fillId="17" borderId="10" xfId="19" applyNumberFormat="1" applyFont="1" applyFill="1" applyBorder="1" applyAlignment="1" applyProtection="1">
      <alignment horizontal="center" vertical="distributed"/>
      <protection/>
    </xf>
    <xf numFmtId="0" fontId="6" fillId="17" borderId="10" xfId="19" applyNumberFormat="1" applyFont="1" applyFill="1" applyBorder="1" applyAlignment="1" applyProtection="1">
      <alignment horizontal="center" vertical="center" shrinkToFit="1"/>
      <protection/>
    </xf>
    <xf numFmtId="0" fontId="6" fillId="17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179" fontId="6" fillId="17" borderId="10" xfId="19" applyNumberFormat="1" applyFont="1" applyFill="1" applyBorder="1" applyAlignment="1" applyProtection="1">
      <alignment horizontal="center" vertical="center" shrinkToFit="1"/>
      <protection/>
    </xf>
    <xf numFmtId="0" fontId="7" fillId="17" borderId="10" xfId="0" applyFont="1" applyFill="1" applyBorder="1" applyAlignment="1" applyProtection="1">
      <alignment horizontal="center" vertical="center"/>
      <protection/>
    </xf>
    <xf numFmtId="0" fontId="6" fillId="17" borderId="10" xfId="19" applyNumberFormat="1" applyFont="1" applyFill="1" applyBorder="1" applyAlignment="1" applyProtection="1">
      <alignment horizontal="center" vertical="center"/>
      <protection locked="0"/>
    </xf>
    <xf numFmtId="0" fontId="6" fillId="17" borderId="10" xfId="19" applyNumberFormat="1" applyFont="1" applyFill="1" applyBorder="1" applyAlignment="1" applyProtection="1">
      <alignment horizontal="center" vertical="center" shrinkToFit="1"/>
      <protection locked="0"/>
    </xf>
    <xf numFmtId="0" fontId="7" fillId="17" borderId="10" xfId="0" applyFont="1" applyFill="1" applyBorder="1" applyAlignment="1" applyProtection="1">
      <alignment horizontal="left"/>
      <protection locked="0"/>
    </xf>
    <xf numFmtId="0" fontId="1" fillId="17" borderId="11" xfId="0" applyFont="1" applyFill="1" applyBorder="1" applyAlignment="1" applyProtection="1">
      <alignment/>
      <protection locked="0"/>
    </xf>
    <xf numFmtId="0" fontId="6" fillId="0" borderId="10" xfId="19" applyNumberFormat="1" applyFont="1" applyFill="1" applyBorder="1" applyAlignment="1" applyProtection="1">
      <alignment horizontal="center" vertical="center" shrinkToFit="1"/>
      <protection/>
    </xf>
    <xf numFmtId="179" fontId="6" fillId="0" borderId="10" xfId="19" applyNumberFormat="1" applyFont="1" applyFill="1" applyBorder="1" applyAlignment="1" applyProtection="1">
      <alignment horizontal="center" vertical="center" shrinkToFit="1"/>
      <protection/>
    </xf>
    <xf numFmtId="0" fontId="6" fillId="2" borderId="0" xfId="50" applyNumberFormat="1" applyFont="1" applyFill="1" applyBorder="1" applyAlignment="1" applyProtection="1">
      <alignment horizontal="center" vertical="center" shrinkToFit="1"/>
      <protection/>
    </xf>
    <xf numFmtId="0" fontId="8" fillId="13" borderId="0" xfId="50" applyNumberFormat="1" applyFont="1" applyFill="1" applyBorder="1" applyAlignment="1" applyProtection="1">
      <alignment horizontal="left" vertical="center"/>
      <protection/>
    </xf>
    <xf numFmtId="0" fontId="9" fillId="17" borderId="10" xfId="19" applyNumberFormat="1" applyFont="1" applyFill="1" applyBorder="1" applyAlignment="1" applyProtection="1">
      <alignment horizontal="center" vertical="center" shrinkToFit="1"/>
      <protection/>
    </xf>
    <xf numFmtId="0" fontId="6" fillId="0" borderId="10" xfId="19" applyNumberFormat="1" applyFont="1" applyFill="1" applyBorder="1" applyAlignment="1" applyProtection="1">
      <alignment horizontal="center" vertical="center" shrinkToFit="1"/>
      <protection locked="0"/>
    </xf>
    <xf numFmtId="0" fontId="8" fillId="13" borderId="0" xfId="50" applyNumberFormat="1" applyFont="1" applyFill="1" applyBorder="1" applyAlignment="1" applyProtection="1">
      <alignment horizontal="center" vertical="center"/>
      <protection/>
    </xf>
    <xf numFmtId="180" fontId="6" fillId="0" borderId="0" xfId="19" applyNumberFormat="1" applyFont="1" applyFill="1" applyAlignment="1" applyProtection="1">
      <alignment horizontal="right" vertical="center"/>
      <protection/>
    </xf>
    <xf numFmtId="0" fontId="6" fillId="17" borderId="0" xfId="19" applyNumberFormat="1" applyFont="1" applyFill="1" applyBorder="1" applyAlignment="1" applyProtection="1">
      <alignment horizontal="left" vertical="center"/>
      <protection/>
    </xf>
    <xf numFmtId="0" fontId="10" fillId="0" borderId="0" xfId="19" applyNumberFormat="1" applyFont="1" applyAlignment="1" applyProtection="1">
      <alignment vertical="center"/>
      <protection/>
    </xf>
    <xf numFmtId="181" fontId="8" fillId="17" borderId="0" xfId="50" applyNumberFormat="1" applyFont="1" applyFill="1" applyBorder="1" applyAlignment="1" applyProtection="1">
      <alignment vertical="center"/>
      <protection/>
    </xf>
    <xf numFmtId="0" fontId="6" fillId="0" borderId="0" xfId="19" applyNumberFormat="1" applyFont="1" applyBorder="1" applyAlignment="1" applyProtection="1">
      <alignment vertical="center"/>
      <protection/>
    </xf>
    <xf numFmtId="0" fontId="11" fillId="17" borderId="10" xfId="19" applyNumberFormat="1" applyFont="1" applyFill="1" applyBorder="1" applyAlignment="1" applyProtection="1">
      <alignment vertical="center" wrapText="1" shrinkToFit="1"/>
      <protection/>
    </xf>
    <xf numFmtId="0" fontId="12" fillId="17" borderId="10" xfId="19" applyNumberFormat="1" applyFont="1" applyFill="1" applyBorder="1" applyAlignment="1" applyProtection="1">
      <alignment vertical="center" shrinkToFit="1"/>
      <protection/>
    </xf>
    <xf numFmtId="0" fontId="11" fillId="17" borderId="10" xfId="19" applyNumberFormat="1" applyFont="1" applyFill="1" applyBorder="1" applyAlignment="1" applyProtection="1">
      <alignment vertical="center" shrinkToFit="1"/>
      <protection/>
    </xf>
    <xf numFmtId="0" fontId="11" fillId="17" borderId="12" xfId="19" applyNumberFormat="1" applyFont="1" applyFill="1" applyBorder="1" applyAlignment="1" applyProtection="1">
      <alignment vertical="center" wrapText="1" shrinkToFit="1"/>
      <protection/>
    </xf>
    <xf numFmtId="0" fontId="6" fillId="0" borderId="13" xfId="19" applyNumberFormat="1" applyFont="1" applyBorder="1" applyAlignment="1" applyProtection="1">
      <alignment vertical="center"/>
      <protection/>
    </xf>
    <xf numFmtId="0" fontId="6" fillId="0" borderId="0" xfId="19" applyNumberFormat="1" applyFont="1" applyAlignment="1" applyProtection="1">
      <alignment vertical="center"/>
      <protection/>
    </xf>
    <xf numFmtId="0" fontId="6" fillId="17" borderId="10" xfId="19" applyNumberFormat="1" applyFont="1" applyFill="1" applyBorder="1" applyAlignment="1" applyProtection="1">
      <alignment vertical="center" shrinkToFit="1"/>
      <protection/>
    </xf>
    <xf numFmtId="0" fontId="6" fillId="17" borderId="14" xfId="19" applyNumberFormat="1" applyFont="1" applyFill="1" applyBorder="1" applyAlignment="1" applyProtection="1">
      <alignment vertical="center" shrinkToFit="1"/>
      <protection/>
    </xf>
    <xf numFmtId="0" fontId="6" fillId="17" borderId="12" xfId="19" applyNumberFormat="1" applyFont="1" applyFill="1" applyBorder="1" applyAlignment="1" applyProtection="1">
      <alignment horizontal="center" vertical="center" shrinkToFit="1"/>
      <protection locked="0"/>
    </xf>
    <xf numFmtId="0" fontId="6" fillId="17" borderId="15" xfId="19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19" applyNumberFormat="1" applyFont="1" applyBorder="1" applyAlignment="1" applyProtection="1">
      <alignment/>
      <protection/>
    </xf>
    <xf numFmtId="0" fontId="6" fillId="0" borderId="0" xfId="19" applyNumberFormat="1" applyFont="1" applyAlignment="1" applyProtection="1">
      <alignment/>
      <protection/>
    </xf>
    <xf numFmtId="0" fontId="7" fillId="17" borderId="12" xfId="0" applyFont="1" applyFill="1" applyBorder="1" applyAlignment="1" applyProtection="1">
      <alignment horizontal="left"/>
      <protection locked="0"/>
    </xf>
    <xf numFmtId="0" fontId="6" fillId="17" borderId="10" xfId="19" applyNumberFormat="1" applyFont="1" applyFill="1" applyBorder="1" applyAlignment="1" applyProtection="1">
      <alignment/>
      <protection/>
    </xf>
    <xf numFmtId="0" fontId="6" fillId="17" borderId="0" xfId="19" applyNumberFormat="1" applyFont="1" applyFill="1" applyAlignment="1" applyProtection="1">
      <alignment/>
      <protection/>
    </xf>
    <xf numFmtId="180" fontId="6" fillId="0" borderId="0" xfId="19" applyNumberFormat="1" applyFont="1" applyFill="1" applyAlignment="1" applyProtection="1">
      <alignment horizontal="right"/>
      <protection/>
    </xf>
    <xf numFmtId="0" fontId="6" fillId="0" borderId="0" xfId="19" applyNumberFormat="1" applyFont="1" applyFill="1" applyBorder="1" applyAlignment="1" applyProtection="1">
      <alignment/>
      <protection/>
    </xf>
    <xf numFmtId="0" fontId="6" fillId="17" borderId="0" xfId="19" applyNumberFormat="1" applyFont="1" applyFill="1" applyBorder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考勤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考勤表_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dxfs count="2">
    <dxf>
      <font>
        <b val="0"/>
        <color rgb="FF008000"/>
      </font>
      <fill>
        <patternFill patternType="solid">
          <fgColor indexed="65"/>
          <bgColor rgb="FFFFFF99"/>
        </patternFill>
      </fill>
      <border/>
    </dxf>
    <dxf>
      <font>
        <b val="0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9EDF4"/>
      <rgbColor rgb="004F81B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F2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66"/>
  <sheetViews>
    <sheetView showZeros="0" tabSelected="1" zoomScale="85" zoomScaleNormal="85" zoomScaleSheetLayoutView="100" workbookViewId="0" topLeftCell="A235">
      <selection activeCell="AD11" sqref="AD11"/>
    </sheetView>
  </sheetViews>
  <sheetFormatPr defaultColWidth="8.75390625" defaultRowHeight="14.25"/>
  <cols>
    <col min="1" max="1" width="3.625" style="5" customWidth="1"/>
    <col min="2" max="2" width="7.125" style="5" customWidth="1"/>
    <col min="3" max="8" width="2.625" style="5" customWidth="1"/>
    <col min="9" max="9" width="3.625" style="5" customWidth="1"/>
    <col min="10" max="23" width="2.625" style="5" customWidth="1"/>
    <col min="24" max="24" width="3.375" style="5" customWidth="1"/>
    <col min="25" max="26" width="2.625" style="5" customWidth="1"/>
    <col min="27" max="27" width="8.25390625" style="5" customWidth="1"/>
    <col min="28" max="28" width="6.75390625" style="5" customWidth="1"/>
    <col min="29" max="29" width="5.25390625" style="5" customWidth="1"/>
    <col min="30" max="30" width="6.125" style="5" customWidth="1"/>
    <col min="31" max="33" width="4.75390625" style="5" customWidth="1"/>
    <col min="34" max="34" width="5.375" style="5" customWidth="1"/>
    <col min="35" max="38" width="3.875" style="5" customWidth="1"/>
    <col min="39" max="39" width="4.625" style="5" customWidth="1"/>
    <col min="40" max="44" width="3.875" style="5" customWidth="1"/>
    <col min="45" max="45" width="9.375" style="5" bestFit="1" customWidth="1"/>
    <col min="46" max="16384" width="8.75390625" style="6" customWidth="1"/>
  </cols>
  <sheetData>
    <row r="1" spans="1:38" s="1" customFormat="1" ht="16.5" customHeight="1">
      <c r="A1" s="7" t="s">
        <v>0</v>
      </c>
      <c r="B1" s="7"/>
      <c r="C1" s="8">
        <v>2021</v>
      </c>
      <c r="D1" s="9"/>
      <c r="E1" s="9"/>
      <c r="F1" s="10" t="s">
        <v>1</v>
      </c>
      <c r="G1" s="11">
        <v>1</v>
      </c>
      <c r="H1" s="12"/>
      <c r="I1" s="10" t="s">
        <v>2</v>
      </c>
      <c r="J1" s="29" t="s">
        <v>3</v>
      </c>
      <c r="K1" s="29" t="s">
        <v>3</v>
      </c>
      <c r="L1" s="29" t="s">
        <v>3</v>
      </c>
      <c r="M1" s="29" t="s">
        <v>3</v>
      </c>
      <c r="N1" s="29" t="s">
        <v>3</v>
      </c>
      <c r="O1" s="29" t="s">
        <v>3</v>
      </c>
      <c r="P1" s="30" t="str">
        <f ca="1">"今天是:"&amp;TEXT(TODAY(),"yyyy年m月d日")&amp;"【"&amp;TEXT(TODAY(),"[$-804]aaaa;@")&amp;"】"</f>
        <v>今天是:2021年4月20日【星期二】</v>
      </c>
      <c r="Q1" s="33"/>
      <c r="R1" s="33"/>
      <c r="S1" s="33"/>
      <c r="T1" s="33"/>
      <c r="U1" s="33"/>
      <c r="V1" s="33"/>
      <c r="W1" s="33"/>
      <c r="X1" s="33"/>
      <c r="Y1" s="33"/>
      <c r="Z1" s="29" t="s">
        <v>3</v>
      </c>
      <c r="AA1" s="34"/>
      <c r="AB1" s="34"/>
      <c r="AC1" s="34"/>
      <c r="AD1" s="34"/>
      <c r="AE1" s="34"/>
      <c r="AF1" s="34"/>
      <c r="AG1" s="34"/>
      <c r="AH1" s="34"/>
      <c r="AI1" s="34"/>
      <c r="AJ1" s="37"/>
      <c r="AK1" s="37"/>
      <c r="AL1" s="37"/>
    </row>
    <row r="2" spans="1:38" s="1" customFormat="1" ht="16.5" customHeight="1">
      <c r="A2" s="7" t="s">
        <v>0</v>
      </c>
      <c r="B2" s="7"/>
      <c r="C2" s="8">
        <v>2021</v>
      </c>
      <c r="D2" s="9"/>
      <c r="E2" s="9"/>
      <c r="F2" s="10" t="s">
        <v>1</v>
      </c>
      <c r="G2" s="11">
        <v>11</v>
      </c>
      <c r="H2" s="11"/>
      <c r="I2" s="10" t="s">
        <v>2</v>
      </c>
      <c r="J2" s="29" t="s">
        <v>4</v>
      </c>
      <c r="K2" s="29"/>
      <c r="L2" s="29"/>
      <c r="M2" s="29"/>
      <c r="N2" s="29"/>
      <c r="O2" s="29"/>
      <c r="P2" s="30"/>
      <c r="Q2" s="33"/>
      <c r="R2" s="33"/>
      <c r="S2" s="33"/>
      <c r="T2" s="33"/>
      <c r="U2" s="33"/>
      <c r="V2" s="33"/>
      <c r="W2" s="33"/>
      <c r="X2" s="33"/>
      <c r="Y2" s="33"/>
      <c r="Z2" s="29"/>
      <c r="AA2" s="34"/>
      <c r="AB2" s="34"/>
      <c r="AC2" s="34"/>
      <c r="AD2" s="34"/>
      <c r="AE2" s="34"/>
      <c r="AF2" s="34"/>
      <c r="AG2" s="34"/>
      <c r="AH2" s="34"/>
      <c r="AI2" s="34"/>
      <c r="AJ2" s="37"/>
      <c r="AK2" s="37"/>
      <c r="AL2" s="37"/>
    </row>
    <row r="3" spans="1:45" s="2" customFormat="1" ht="22.5" customHeight="1">
      <c r="A3" s="13" t="str">
        <f>C1&amp;F1&amp;G1&amp;I1&amp;"份考勤表"</f>
        <v>2021年1月份考勤表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36"/>
      <c r="AN3" s="36"/>
      <c r="AO3" s="36"/>
      <c r="AP3" s="36"/>
      <c r="AQ3" s="36"/>
      <c r="AR3" s="36"/>
      <c r="AS3" s="36"/>
    </row>
    <row r="4" spans="1:45" s="3" customFormat="1" ht="13.5" customHeight="1">
      <c r="A4" s="14"/>
      <c r="B4" s="14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Z4" s="35"/>
      <c r="AA4" s="35"/>
      <c r="AB4" s="35"/>
      <c r="AC4" s="35"/>
      <c r="AD4" s="35"/>
      <c r="AE4" s="35"/>
      <c r="AF4" s="35"/>
      <c r="AG4" s="15"/>
      <c r="AI4" s="15"/>
      <c r="AJ4" s="15"/>
      <c r="AK4" s="15"/>
      <c r="AL4" s="15"/>
      <c r="AM4" s="38"/>
      <c r="AN4" s="38"/>
      <c r="AO4" s="38"/>
      <c r="AP4" s="38"/>
      <c r="AQ4" s="38"/>
      <c r="AR4" s="38"/>
      <c r="AS4" s="38"/>
    </row>
    <row r="5" spans="1:45" s="1" customFormat="1" ht="25.5" customHeight="1">
      <c r="A5" s="16" t="s">
        <v>5</v>
      </c>
      <c r="B5" s="17" t="s">
        <v>6</v>
      </c>
      <c r="C5" s="18" t="str">
        <f>TEXT(C6,"AAA")</f>
        <v>日</v>
      </c>
      <c r="D5" s="18" t="str">
        <f aca="true" t="shared" si="0" ref="D5:AG5">TEXT(D6,"AAA")</f>
        <v>一</v>
      </c>
      <c r="E5" s="18" t="str">
        <f t="shared" si="0"/>
        <v>二</v>
      </c>
      <c r="F5" s="18" t="str">
        <f t="shared" si="0"/>
        <v>三</v>
      </c>
      <c r="G5" s="18" t="str">
        <f t="shared" si="0"/>
        <v>四</v>
      </c>
      <c r="H5" s="18" t="str">
        <f t="shared" si="0"/>
        <v>五</v>
      </c>
      <c r="I5" s="18" t="str">
        <f t="shared" si="0"/>
        <v>六</v>
      </c>
      <c r="J5" s="18" t="str">
        <f t="shared" si="0"/>
        <v>日</v>
      </c>
      <c r="K5" s="31" t="str">
        <f t="shared" si="0"/>
        <v>一</v>
      </c>
      <c r="L5" s="18" t="str">
        <f t="shared" si="0"/>
        <v>二</v>
      </c>
      <c r="M5" s="18" t="str">
        <f t="shared" si="0"/>
        <v>三</v>
      </c>
      <c r="N5" s="18" t="str">
        <f t="shared" si="0"/>
        <v>四</v>
      </c>
      <c r="O5" s="18" t="str">
        <f t="shared" si="0"/>
        <v>五</v>
      </c>
      <c r="P5" s="18" t="str">
        <f t="shared" si="0"/>
        <v>六</v>
      </c>
      <c r="Q5" s="18" t="str">
        <f t="shared" si="0"/>
        <v>日</v>
      </c>
      <c r="R5" s="18" t="str">
        <f t="shared" si="0"/>
        <v>一</v>
      </c>
      <c r="S5" s="18" t="str">
        <f t="shared" si="0"/>
        <v>二</v>
      </c>
      <c r="T5" s="18" t="str">
        <f t="shared" si="0"/>
        <v>三</v>
      </c>
      <c r="U5" s="18" t="str">
        <f t="shared" si="0"/>
        <v>四</v>
      </c>
      <c r="V5" s="18" t="str">
        <f t="shared" si="0"/>
        <v>五</v>
      </c>
      <c r="W5" s="18" t="str">
        <f t="shared" si="0"/>
        <v>六</v>
      </c>
      <c r="X5" s="18" t="str">
        <f t="shared" si="0"/>
        <v>日</v>
      </c>
      <c r="Y5" s="18" t="str">
        <f t="shared" si="0"/>
        <v>一</v>
      </c>
      <c r="Z5" s="18" t="str">
        <f t="shared" si="0"/>
        <v>二</v>
      </c>
      <c r="AA5" s="18" t="str">
        <f t="shared" si="0"/>
        <v>三</v>
      </c>
      <c r="AB5" s="18" t="str">
        <f t="shared" si="0"/>
        <v>四</v>
      </c>
      <c r="AC5" s="18" t="str">
        <f t="shared" si="0"/>
        <v>五</v>
      </c>
      <c r="AD5" s="18" t="str">
        <f t="shared" si="0"/>
        <v>六</v>
      </c>
      <c r="AE5" s="18" t="str">
        <f t="shared" si="0"/>
        <v>日</v>
      </c>
      <c r="AF5" s="18" t="str">
        <f t="shared" si="0"/>
        <v>一</v>
      </c>
      <c r="AG5" s="18">
        <f t="shared" si="0"/>
      </c>
      <c r="AH5" s="39" t="s">
        <v>7</v>
      </c>
      <c r="AI5" s="40" t="s">
        <v>8</v>
      </c>
      <c r="AJ5" s="41" t="s">
        <v>9</v>
      </c>
      <c r="AK5" s="41" t="s">
        <v>10</v>
      </c>
      <c r="AL5" s="42" t="s">
        <v>11</v>
      </c>
      <c r="AM5" s="43" t="s">
        <v>12</v>
      </c>
      <c r="AN5" s="44"/>
      <c r="AO5" s="44"/>
      <c r="AP5" s="44"/>
      <c r="AQ5" s="44"/>
      <c r="AR5" s="44"/>
      <c r="AS5" s="34"/>
    </row>
    <row r="6" spans="1:45" s="1" customFormat="1" ht="21" customHeight="1">
      <c r="A6" s="19"/>
      <c r="B6" s="20"/>
      <c r="C6" s="21">
        <f>IF(MONTH(DATE($C$2,$G$2,COLUMN(A2)))=$G$2,DATE($C$2,$G$2,COLUMN(U1)),"")</f>
        <v>44521</v>
      </c>
      <c r="D6" s="21">
        <f>IF(MONTH(DATE($C$2,$G$2,COLUMN(B2)))=$G$2,DATE($C$2,$G$2,COLUMN(V1)),"")</f>
        <v>44522</v>
      </c>
      <c r="E6" s="21">
        <f>IF(MONTH(DATE($C$2,$G$2,COLUMN(C2)))=$G$2,DATE($C$2,$G$2,COLUMN(W1)),"")</f>
        <v>44523</v>
      </c>
      <c r="F6" s="21">
        <f aca="true" t="shared" si="1" ref="F6:AG6">IF(MONTH(DATE($C$2,$G$2,COLUMN(D2)))=$G$2,DATE($C$2,$G$2,COLUMN(X1)),"")</f>
        <v>44524</v>
      </c>
      <c r="G6" s="21">
        <f t="shared" si="1"/>
        <v>44525</v>
      </c>
      <c r="H6" s="21">
        <f t="shared" si="1"/>
        <v>44526</v>
      </c>
      <c r="I6" s="21">
        <f t="shared" si="1"/>
        <v>44527</v>
      </c>
      <c r="J6" s="21">
        <f t="shared" si="1"/>
        <v>44528</v>
      </c>
      <c r="K6" s="21">
        <f t="shared" si="1"/>
        <v>44529</v>
      </c>
      <c r="L6" s="21">
        <f t="shared" si="1"/>
        <v>44530</v>
      </c>
      <c r="M6" s="21">
        <f t="shared" si="1"/>
        <v>44531</v>
      </c>
      <c r="N6" s="21">
        <f t="shared" si="1"/>
        <v>44532</v>
      </c>
      <c r="O6" s="21">
        <f t="shared" si="1"/>
        <v>44533</v>
      </c>
      <c r="P6" s="21">
        <f t="shared" si="1"/>
        <v>44534</v>
      </c>
      <c r="Q6" s="21">
        <f t="shared" si="1"/>
        <v>44535</v>
      </c>
      <c r="R6" s="21">
        <f t="shared" si="1"/>
        <v>44536</v>
      </c>
      <c r="S6" s="21">
        <f t="shared" si="1"/>
        <v>44537</v>
      </c>
      <c r="T6" s="21">
        <f t="shared" si="1"/>
        <v>44538</v>
      </c>
      <c r="U6" s="21">
        <f t="shared" si="1"/>
        <v>44539</v>
      </c>
      <c r="V6" s="21">
        <f t="shared" si="1"/>
        <v>44540</v>
      </c>
      <c r="W6" s="21">
        <f t="shared" si="1"/>
        <v>44541</v>
      </c>
      <c r="X6" s="21">
        <f t="shared" si="1"/>
        <v>44542</v>
      </c>
      <c r="Y6" s="21">
        <f t="shared" si="1"/>
        <v>44543</v>
      </c>
      <c r="Z6" s="21">
        <f t="shared" si="1"/>
        <v>44544</v>
      </c>
      <c r="AA6" s="21">
        <f t="shared" si="1"/>
        <v>44545</v>
      </c>
      <c r="AB6" s="21">
        <f>IF(MONTH(DATE($C$2,$G$2,COLUMN(Z2)))=$G$2,DATE($C$2,$G$2,COLUMN(AT1)),"")</f>
        <v>44546</v>
      </c>
      <c r="AC6" s="21">
        <f>IF(MONTH(DATE($C$2,$G$2,COLUMN(AA2)))=$G$2,DATE($C$2,$G$2,COLUMN(AU1)),"")</f>
        <v>44547</v>
      </c>
      <c r="AD6" s="21">
        <f>IF(MONTH(DATE($C$2,$G$2,COLUMN(AB2)))=$G$2,DATE($C$2,$G$2,COLUMN(AV1)),"")</f>
        <v>44548</v>
      </c>
      <c r="AE6" s="21">
        <f>IF(MONTH(DATE($C$2,$G$2,COLUMN(AC2)))=$G$2,DATE($C$2,$G$2,COLUMN(AW1)),"")</f>
        <v>44549</v>
      </c>
      <c r="AF6" s="21">
        <f>IF(MONTH(DATE($C$2,$G$2,COLUMN(AD2)))=$G$2,DATE($C$2,$G$2,COLUMN(AX1)),"")</f>
        <v>44550</v>
      </c>
      <c r="AG6" s="21">
        <f>IF(MONTH(DATE($C$2,$G$2,COLUMN(AE2)))=$G$2,DATE($C$2,$G$2,COLUMN(#REF!)),"")</f>
      </c>
      <c r="AH6" s="45" t="s">
        <v>13</v>
      </c>
      <c r="AI6" s="45" t="s">
        <v>13</v>
      </c>
      <c r="AJ6" s="45" t="s">
        <v>13</v>
      </c>
      <c r="AK6" s="45" t="s">
        <v>13</v>
      </c>
      <c r="AL6" s="46" t="s">
        <v>13</v>
      </c>
      <c r="AM6" s="45" t="s">
        <v>13</v>
      </c>
      <c r="AN6" s="44"/>
      <c r="AO6" s="44"/>
      <c r="AP6" s="44"/>
      <c r="AQ6" s="44"/>
      <c r="AR6" s="44"/>
      <c r="AS6" s="34"/>
    </row>
    <row r="7" spans="1:45" s="1" customFormat="1" ht="16.5" customHeight="1">
      <c r="A7" s="22">
        <v>1</v>
      </c>
      <c r="B7" s="23"/>
      <c r="C7" s="24"/>
      <c r="D7" s="24">
        <v>1</v>
      </c>
      <c r="E7" s="24">
        <v>1</v>
      </c>
      <c r="F7" s="24">
        <v>1</v>
      </c>
      <c r="G7" s="24">
        <v>1</v>
      </c>
      <c r="H7" s="24">
        <v>1</v>
      </c>
      <c r="I7" s="24"/>
      <c r="J7" s="24"/>
      <c r="K7" s="24">
        <v>1</v>
      </c>
      <c r="L7" s="32">
        <v>1</v>
      </c>
      <c r="M7" s="32">
        <v>1</v>
      </c>
      <c r="N7" s="32">
        <v>1</v>
      </c>
      <c r="O7" s="24">
        <v>1</v>
      </c>
      <c r="P7" s="24"/>
      <c r="Q7" s="24"/>
      <c r="R7" s="24">
        <v>1</v>
      </c>
      <c r="S7" s="24">
        <v>1</v>
      </c>
      <c r="T7" s="32">
        <v>1</v>
      </c>
      <c r="U7" s="32">
        <v>1</v>
      </c>
      <c r="V7" s="24">
        <v>1</v>
      </c>
      <c r="W7" s="24"/>
      <c r="X7" s="24"/>
      <c r="Y7" s="32">
        <v>1</v>
      </c>
      <c r="Z7" s="32">
        <v>1</v>
      </c>
      <c r="AA7" s="24">
        <v>1</v>
      </c>
      <c r="AB7" s="24" t="s">
        <v>14</v>
      </c>
      <c r="AC7" s="24" t="s">
        <v>14</v>
      </c>
      <c r="AD7" s="24"/>
      <c r="AE7" s="24"/>
      <c r="AF7" s="24" t="s">
        <v>14</v>
      </c>
      <c r="AG7" s="24"/>
      <c r="AH7" s="24">
        <f>(COUNTIF(C7:AG7,"1"))*1+(COUNTIF(C7:AG7,"0.5"))*0.5</f>
        <v>18</v>
      </c>
      <c r="AI7" s="24">
        <f>(COUNTIF(C7:AG7,"●"))*1</f>
        <v>3</v>
      </c>
      <c r="AJ7" s="24">
        <f>(COUNTIF(C7:AG7,"○"))*1</f>
        <v>0</v>
      </c>
      <c r="AK7" s="47">
        <f>(COUNTIF(C7:AG7,"☆")*1)</f>
        <v>0</v>
      </c>
      <c r="AL7" s="24">
        <f>(COUNTIF(C7:AG7,"△"))*1+(COUNTIF(C7:AG7,"△/2"))*0.5</f>
        <v>0</v>
      </c>
      <c r="AM7" s="48">
        <f>(COUNTIF(D7:AH7,"※"))*1</f>
        <v>0</v>
      </c>
      <c r="AN7" s="44"/>
      <c r="AO7" s="44"/>
      <c r="AP7" s="44"/>
      <c r="AQ7" s="44"/>
      <c r="AR7" s="44"/>
      <c r="AS7" s="54"/>
    </row>
    <row r="8" spans="1:45" ht="16.5" customHeight="1">
      <c r="A8" s="22">
        <v>2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32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>
        <f aca="true" t="shared" si="2" ref="AH8:AH15">(COUNTIF(C8:AG8,"1"))*1+(COUNTIF(C8:AG8,"0.5"))*0.5</f>
        <v>0</v>
      </c>
      <c r="AI8" s="24">
        <f aca="true" t="shared" si="3" ref="AI8:AI15">(COUNTIF(C8:AG8,"●"))*1</f>
        <v>0</v>
      </c>
      <c r="AJ8" s="24">
        <f aca="true" t="shared" si="4" ref="AJ8:AJ15">(COUNTIF(C8:AG8,"○"))*1</f>
        <v>0</v>
      </c>
      <c r="AK8" s="47">
        <f aca="true" t="shared" si="5" ref="AK8:AK15">(COUNTIF(C8:AG8,"☆")*1)</f>
        <v>0</v>
      </c>
      <c r="AL8" s="24">
        <f aca="true" t="shared" si="6" ref="AL8:AL15">(COUNTIF(C8:AG8,"△"))*1+(COUNTIF(C8:AG8,"△/2"))*0.5</f>
        <v>0</v>
      </c>
      <c r="AM8" s="49"/>
      <c r="AN8" s="50"/>
      <c r="AO8" s="50"/>
      <c r="AP8" s="50"/>
      <c r="AQ8" s="50"/>
      <c r="AR8" s="50"/>
      <c r="AS8" s="54"/>
    </row>
    <row r="9" spans="1:45" ht="16.5" customHeight="1">
      <c r="A9" s="22">
        <v>3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32"/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>
        <f t="shared" si="2"/>
        <v>0</v>
      </c>
      <c r="AI9" s="24">
        <f t="shared" si="3"/>
        <v>0</v>
      </c>
      <c r="AJ9" s="24">
        <f t="shared" si="4"/>
        <v>0</v>
      </c>
      <c r="AK9" s="47">
        <f t="shared" si="5"/>
        <v>0</v>
      </c>
      <c r="AL9" s="24">
        <f t="shared" si="6"/>
        <v>0</v>
      </c>
      <c r="AM9" s="49"/>
      <c r="AN9" s="50"/>
      <c r="AO9" s="50"/>
      <c r="AP9" s="50"/>
      <c r="AQ9" s="50"/>
      <c r="AR9" s="50"/>
      <c r="AS9" s="54"/>
    </row>
    <row r="10" spans="1:45" ht="16.5" customHeight="1">
      <c r="A10" s="22">
        <v>4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32"/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>
        <f t="shared" si="2"/>
        <v>0</v>
      </c>
      <c r="AI10" s="24">
        <f t="shared" si="3"/>
        <v>0</v>
      </c>
      <c r="AJ10" s="24">
        <f t="shared" si="4"/>
        <v>0</v>
      </c>
      <c r="AK10" s="47">
        <f t="shared" si="5"/>
        <v>0</v>
      </c>
      <c r="AL10" s="24">
        <f t="shared" si="6"/>
        <v>0</v>
      </c>
      <c r="AM10" s="49"/>
      <c r="AN10" s="50"/>
      <c r="AO10" s="50"/>
      <c r="AP10" s="50"/>
      <c r="AQ10" s="50"/>
      <c r="AR10" s="50"/>
      <c r="AS10" s="54"/>
    </row>
    <row r="11" spans="1:45" ht="16.5" customHeight="1">
      <c r="A11" s="22">
        <v>5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32"/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>
        <f t="shared" si="2"/>
        <v>0</v>
      </c>
      <c r="AI11" s="24">
        <f t="shared" si="3"/>
        <v>0</v>
      </c>
      <c r="AJ11" s="24">
        <f t="shared" si="4"/>
        <v>0</v>
      </c>
      <c r="AK11" s="47">
        <f t="shared" si="5"/>
        <v>0</v>
      </c>
      <c r="AL11" s="24">
        <f t="shared" si="6"/>
        <v>0</v>
      </c>
      <c r="AM11" s="49"/>
      <c r="AN11" s="50"/>
      <c r="AO11" s="50"/>
      <c r="AP11" s="50"/>
      <c r="AQ11" s="50"/>
      <c r="AR11" s="50"/>
      <c r="AS11" s="54"/>
    </row>
    <row r="12" spans="1:45" ht="16.5" customHeight="1">
      <c r="A12" s="22">
        <v>6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32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>
        <f t="shared" si="2"/>
        <v>0</v>
      </c>
      <c r="AI12" s="24">
        <f t="shared" si="3"/>
        <v>0</v>
      </c>
      <c r="AJ12" s="24">
        <f t="shared" si="4"/>
        <v>0</v>
      </c>
      <c r="AK12" s="47">
        <f t="shared" si="5"/>
        <v>0</v>
      </c>
      <c r="AL12" s="24">
        <f t="shared" si="6"/>
        <v>0</v>
      </c>
      <c r="AM12" s="49"/>
      <c r="AN12" s="50"/>
      <c r="AO12" s="50"/>
      <c r="AP12" s="50"/>
      <c r="AQ12" s="50"/>
      <c r="AR12" s="50"/>
      <c r="AS12" s="54"/>
    </row>
    <row r="13" spans="1:45" ht="16.5" customHeight="1">
      <c r="A13" s="22">
        <v>7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32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>
        <f t="shared" si="2"/>
        <v>0</v>
      </c>
      <c r="AI13" s="24">
        <f t="shared" si="3"/>
        <v>0</v>
      </c>
      <c r="AJ13" s="24">
        <f t="shared" si="4"/>
        <v>0</v>
      </c>
      <c r="AK13" s="47">
        <f t="shared" si="5"/>
        <v>0</v>
      </c>
      <c r="AL13" s="24">
        <f t="shared" si="6"/>
        <v>0</v>
      </c>
      <c r="AM13" s="49"/>
      <c r="AN13" s="50"/>
      <c r="AO13" s="50"/>
      <c r="AP13" s="50"/>
      <c r="AQ13" s="50"/>
      <c r="AR13" s="50"/>
      <c r="AS13" s="54"/>
    </row>
    <row r="14" spans="1:45" ht="16.5" customHeight="1">
      <c r="A14" s="22">
        <v>8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32"/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>
        <f t="shared" si="2"/>
        <v>0</v>
      </c>
      <c r="AI14" s="24">
        <f t="shared" si="3"/>
        <v>0</v>
      </c>
      <c r="AJ14" s="24">
        <f t="shared" si="4"/>
        <v>0</v>
      </c>
      <c r="AK14" s="47">
        <f t="shared" si="5"/>
        <v>0</v>
      </c>
      <c r="AL14" s="24">
        <f t="shared" si="6"/>
        <v>0</v>
      </c>
      <c r="AM14" s="49"/>
      <c r="AN14" s="50"/>
      <c r="AO14" s="50"/>
      <c r="AP14" s="50"/>
      <c r="AQ14" s="50"/>
      <c r="AR14" s="50"/>
      <c r="AS14" s="54"/>
    </row>
    <row r="15" spans="1:45" ht="16.5" customHeight="1">
      <c r="A15" s="22">
        <v>9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32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>
        <f t="shared" si="2"/>
        <v>0</v>
      </c>
      <c r="AI15" s="24">
        <f t="shared" si="3"/>
        <v>0</v>
      </c>
      <c r="AJ15" s="24">
        <f t="shared" si="4"/>
        <v>0</v>
      </c>
      <c r="AK15" s="47">
        <f t="shared" si="5"/>
        <v>0</v>
      </c>
      <c r="AL15" s="24">
        <f t="shared" si="6"/>
        <v>0</v>
      </c>
      <c r="AM15" s="49"/>
      <c r="AN15" s="50"/>
      <c r="AO15" s="50"/>
      <c r="AP15" s="50"/>
      <c r="AQ15" s="50"/>
      <c r="AR15" s="50"/>
      <c r="AS15" s="54"/>
    </row>
    <row r="16" spans="1:45" ht="16.5" customHeight="1">
      <c r="A16" s="22">
        <f>IF(B16="","",ROW()-5)</f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>
        <f aca="true" t="shared" si="7" ref="AH16:AM16">SUM(AH7:AH15)</f>
        <v>18</v>
      </c>
      <c r="AI16" s="24">
        <f t="shared" si="7"/>
        <v>3</v>
      </c>
      <c r="AJ16" s="24">
        <f t="shared" si="7"/>
        <v>0</v>
      </c>
      <c r="AK16" s="24">
        <f t="shared" si="7"/>
        <v>0</v>
      </c>
      <c r="AL16" s="24">
        <f t="shared" si="7"/>
        <v>0</v>
      </c>
      <c r="AM16" s="24">
        <f t="shared" si="7"/>
        <v>0</v>
      </c>
      <c r="AN16" s="50"/>
      <c r="AO16" s="50"/>
      <c r="AP16" s="50"/>
      <c r="AQ16" s="50"/>
      <c r="AR16" s="50"/>
      <c r="AS16" s="55"/>
    </row>
    <row r="17" spans="1:45" s="4" customFormat="1" ht="16.5" customHeight="1">
      <c r="A17" s="25" t="s">
        <v>15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51"/>
      <c r="AM17" s="52"/>
      <c r="AN17" s="53"/>
      <c r="AO17" s="53"/>
      <c r="AP17" s="53"/>
      <c r="AQ17" s="53"/>
      <c r="AR17" s="53"/>
      <c r="AS17" s="56"/>
    </row>
    <row r="18" spans="1:45" s="4" customFormat="1" ht="29.25" customHeight="1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53"/>
      <c r="AN18" s="53"/>
      <c r="AO18" s="53"/>
      <c r="AP18" s="53"/>
      <c r="AQ18" s="53"/>
      <c r="AR18" s="53"/>
      <c r="AS18" s="56"/>
    </row>
    <row r="23" spans="1:38" s="1" customFormat="1" ht="16.5" customHeight="1">
      <c r="A23" s="7" t="s">
        <v>0</v>
      </c>
      <c r="B23" s="7"/>
      <c r="C23" s="8">
        <v>2020</v>
      </c>
      <c r="D23" s="9"/>
      <c r="E23" s="9"/>
      <c r="F23" s="10" t="s">
        <v>1</v>
      </c>
      <c r="G23" s="11">
        <v>7</v>
      </c>
      <c r="H23" s="12"/>
      <c r="I23" s="10" t="s">
        <v>2</v>
      </c>
      <c r="J23" s="29" t="s">
        <v>3</v>
      </c>
      <c r="K23" s="29" t="s">
        <v>3</v>
      </c>
      <c r="L23" s="29" t="s">
        <v>3</v>
      </c>
      <c r="M23" s="29" t="s">
        <v>3</v>
      </c>
      <c r="N23" s="29" t="s">
        <v>3</v>
      </c>
      <c r="O23" s="29" t="s">
        <v>3</v>
      </c>
      <c r="P23" s="30" t="str">
        <f ca="1">"今天是:"&amp;TEXT(TODAY(),"yyyy年m月d日")&amp;"【"&amp;TEXT(TODAY(),"[$-804]aaaa;@")&amp;"】"</f>
        <v>今天是:2021年4月20日【星期二】</v>
      </c>
      <c r="Q23" s="33"/>
      <c r="R23" s="33"/>
      <c r="S23" s="33"/>
      <c r="T23" s="33"/>
      <c r="U23" s="33"/>
      <c r="V23" s="33"/>
      <c r="W23" s="33"/>
      <c r="X23" s="33"/>
      <c r="Y23" s="33"/>
      <c r="Z23" s="36" t="s">
        <v>3</v>
      </c>
      <c r="AA23" s="36"/>
      <c r="AB23" s="36"/>
      <c r="AC23" s="36"/>
      <c r="AD23" s="36"/>
      <c r="AE23" s="36"/>
      <c r="AF23" s="36"/>
      <c r="AG23" s="36"/>
      <c r="AH23" s="36"/>
      <c r="AI23" s="36"/>
      <c r="AJ23" s="37"/>
      <c r="AK23" s="37"/>
      <c r="AL23" s="37"/>
    </row>
    <row r="24" spans="1:38" s="1" customFormat="1" ht="16.5" customHeight="1">
      <c r="A24" s="7" t="s">
        <v>0</v>
      </c>
      <c r="B24" s="7"/>
      <c r="C24" s="8">
        <v>2020</v>
      </c>
      <c r="D24" s="9"/>
      <c r="E24" s="9"/>
      <c r="F24" s="10" t="s">
        <v>1</v>
      </c>
      <c r="G24" s="11">
        <v>8</v>
      </c>
      <c r="H24" s="11"/>
      <c r="I24" s="10" t="s">
        <v>2</v>
      </c>
      <c r="J24" s="29"/>
      <c r="K24" s="29"/>
      <c r="L24" s="29"/>
      <c r="M24" s="29"/>
      <c r="N24" s="29"/>
      <c r="O24" s="29"/>
      <c r="P24" s="30"/>
      <c r="Q24" s="33"/>
      <c r="R24" s="33"/>
      <c r="S24" s="33"/>
      <c r="T24" s="33"/>
      <c r="U24" s="33"/>
      <c r="V24" s="33"/>
      <c r="W24" s="33"/>
      <c r="X24" s="33"/>
      <c r="Y24" s="33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7"/>
      <c r="AK24" s="37"/>
      <c r="AL24" s="37"/>
    </row>
    <row r="25" spans="1:45" s="2" customFormat="1" ht="22.5" customHeight="1">
      <c r="A25" s="13" t="str">
        <f>C23&amp;F23&amp;G23&amp;I23&amp;"份考勤表"</f>
        <v>2020年7月份考勤表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36"/>
      <c r="AN25" s="36"/>
      <c r="AO25" s="36"/>
      <c r="AP25" s="36"/>
      <c r="AQ25" s="36"/>
      <c r="AR25" s="36"/>
      <c r="AS25" s="36"/>
    </row>
    <row r="26" spans="1:45" s="3" customFormat="1" ht="13.5" customHeight="1">
      <c r="A26" s="14"/>
      <c r="B26" s="14"/>
      <c r="C26" s="14"/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Z26" s="35"/>
      <c r="AA26" s="35"/>
      <c r="AB26" s="35"/>
      <c r="AC26" s="35"/>
      <c r="AD26" s="35"/>
      <c r="AE26" s="35"/>
      <c r="AF26" s="35"/>
      <c r="AG26" s="15"/>
      <c r="AI26" s="15"/>
      <c r="AJ26" s="15"/>
      <c r="AK26" s="15"/>
      <c r="AL26" s="15"/>
      <c r="AM26" s="38"/>
      <c r="AN26" s="38"/>
      <c r="AO26" s="38"/>
      <c r="AP26" s="38"/>
      <c r="AQ26" s="38"/>
      <c r="AR26" s="38"/>
      <c r="AS26" s="38"/>
    </row>
    <row r="27" spans="1:45" s="1" customFormat="1" ht="25.5" customHeight="1">
      <c r="A27" s="16" t="s">
        <v>5</v>
      </c>
      <c r="B27" s="17" t="s">
        <v>6</v>
      </c>
      <c r="C27" s="27" t="str">
        <f>TEXT(C28,"AAA")</f>
        <v>五</v>
      </c>
      <c r="D27" s="27" t="str">
        <f aca="true" t="shared" si="8" ref="D27:AG27">TEXT(D28,"AAA")</f>
        <v>六</v>
      </c>
      <c r="E27" s="27" t="str">
        <f t="shared" si="8"/>
        <v>日</v>
      </c>
      <c r="F27" s="27" t="str">
        <f t="shared" si="8"/>
        <v>一</v>
      </c>
      <c r="G27" s="27" t="str">
        <f t="shared" si="8"/>
        <v>二</v>
      </c>
      <c r="H27" s="27" t="str">
        <f t="shared" si="8"/>
        <v>三</v>
      </c>
      <c r="I27" s="27" t="str">
        <f t="shared" si="8"/>
        <v>四</v>
      </c>
      <c r="J27" s="27" t="str">
        <f t="shared" si="8"/>
        <v>五</v>
      </c>
      <c r="K27" s="27" t="str">
        <f t="shared" si="8"/>
        <v>六</v>
      </c>
      <c r="L27" s="27" t="str">
        <f t="shared" si="8"/>
        <v>日</v>
      </c>
      <c r="M27" s="27" t="str">
        <f t="shared" si="8"/>
        <v>一</v>
      </c>
      <c r="N27" s="27" t="str">
        <f t="shared" si="8"/>
        <v>二</v>
      </c>
      <c r="O27" s="27" t="str">
        <f t="shared" si="8"/>
        <v>三</v>
      </c>
      <c r="P27" s="27" t="str">
        <f t="shared" si="8"/>
        <v>四</v>
      </c>
      <c r="Q27" s="27" t="str">
        <f t="shared" si="8"/>
        <v>五</v>
      </c>
      <c r="R27" s="27" t="str">
        <f t="shared" si="8"/>
        <v>六</v>
      </c>
      <c r="S27" s="27" t="str">
        <f t="shared" si="8"/>
        <v>日</v>
      </c>
      <c r="T27" s="27" t="str">
        <f t="shared" si="8"/>
        <v>一</v>
      </c>
      <c r="U27" s="27" t="str">
        <f t="shared" si="8"/>
        <v>二</v>
      </c>
      <c r="V27" s="27" t="str">
        <f t="shared" si="8"/>
        <v>三</v>
      </c>
      <c r="W27" s="27" t="str">
        <f t="shared" si="8"/>
        <v>四</v>
      </c>
      <c r="X27" s="27" t="str">
        <f t="shared" si="8"/>
        <v>五</v>
      </c>
      <c r="Y27" s="27" t="str">
        <f t="shared" si="8"/>
        <v>六</v>
      </c>
      <c r="Z27" s="27" t="str">
        <f t="shared" si="8"/>
        <v>日</v>
      </c>
      <c r="AA27" s="27" t="str">
        <f t="shared" si="8"/>
        <v>一</v>
      </c>
      <c r="AB27" s="27" t="str">
        <f t="shared" si="8"/>
        <v>二</v>
      </c>
      <c r="AC27" s="27" t="str">
        <f t="shared" si="8"/>
        <v>三</v>
      </c>
      <c r="AD27" s="27" t="str">
        <f t="shared" si="8"/>
        <v>四</v>
      </c>
      <c r="AE27" s="27" t="str">
        <f t="shared" si="8"/>
        <v>五</v>
      </c>
      <c r="AF27" s="27" t="str">
        <f t="shared" si="8"/>
        <v>六</v>
      </c>
      <c r="AG27" s="27" t="str">
        <f t="shared" si="8"/>
        <v>日</v>
      </c>
      <c r="AH27" s="39" t="s">
        <v>7</v>
      </c>
      <c r="AI27" s="40" t="s">
        <v>8</v>
      </c>
      <c r="AJ27" s="41" t="s">
        <v>9</v>
      </c>
      <c r="AK27" s="41" t="s">
        <v>10</v>
      </c>
      <c r="AL27" s="42" t="s">
        <v>11</v>
      </c>
      <c r="AM27" s="43" t="s">
        <v>12</v>
      </c>
      <c r="AN27" s="44"/>
      <c r="AO27" s="44"/>
      <c r="AP27" s="44"/>
      <c r="AQ27" s="44"/>
      <c r="AR27" s="44"/>
      <c r="AS27" s="44"/>
    </row>
    <row r="28" spans="1:45" s="1" customFormat="1" ht="21" customHeight="1">
      <c r="A28" s="19"/>
      <c r="B28" s="20"/>
      <c r="C28" s="28">
        <f>IF(MONTH(DATE($C$24,$G$24,COLUMN(A24)))=$G$24,DATE($C$24,$G$24,COLUMN(U23)),"")</f>
        <v>44064</v>
      </c>
      <c r="D28" s="28">
        <f aca="true" t="shared" si="9" ref="D28:AG28">IF(MONTH(DATE($C$24,$G$24,COLUMN(B24)))=$G$24,DATE($C$24,$G$24,COLUMN(V23)),"")</f>
        <v>44065</v>
      </c>
      <c r="E28" s="28">
        <f t="shared" si="9"/>
        <v>44066</v>
      </c>
      <c r="F28" s="28">
        <f t="shared" si="9"/>
        <v>44067</v>
      </c>
      <c r="G28" s="28">
        <f t="shared" si="9"/>
        <v>44068</v>
      </c>
      <c r="H28" s="28">
        <f t="shared" si="9"/>
        <v>44069</v>
      </c>
      <c r="I28" s="28">
        <f t="shared" si="9"/>
        <v>44070</v>
      </c>
      <c r="J28" s="28">
        <f t="shared" si="9"/>
        <v>44071</v>
      </c>
      <c r="K28" s="28">
        <f t="shared" si="9"/>
        <v>44072</v>
      </c>
      <c r="L28" s="28">
        <f t="shared" si="9"/>
        <v>44073</v>
      </c>
      <c r="M28" s="28">
        <f t="shared" si="9"/>
        <v>44074</v>
      </c>
      <c r="N28" s="28">
        <f t="shared" si="9"/>
        <v>44075</v>
      </c>
      <c r="O28" s="28">
        <f t="shared" si="9"/>
        <v>44076</v>
      </c>
      <c r="P28" s="28">
        <f t="shared" si="9"/>
        <v>44077</v>
      </c>
      <c r="Q28" s="28">
        <f t="shared" si="9"/>
        <v>44078</v>
      </c>
      <c r="R28" s="28">
        <f t="shared" si="9"/>
        <v>44079</v>
      </c>
      <c r="S28" s="28">
        <f t="shared" si="9"/>
        <v>44080</v>
      </c>
      <c r="T28" s="28">
        <f t="shared" si="9"/>
        <v>44081</v>
      </c>
      <c r="U28" s="28">
        <f t="shared" si="9"/>
        <v>44082</v>
      </c>
      <c r="V28" s="28">
        <f t="shared" si="9"/>
        <v>44083</v>
      </c>
      <c r="W28" s="28">
        <f t="shared" si="9"/>
        <v>44084</v>
      </c>
      <c r="X28" s="28">
        <f t="shared" si="9"/>
        <v>44085</v>
      </c>
      <c r="Y28" s="28">
        <f t="shared" si="9"/>
        <v>44086</v>
      </c>
      <c r="Z28" s="28">
        <f t="shared" si="9"/>
        <v>44087</v>
      </c>
      <c r="AA28" s="28">
        <f t="shared" si="9"/>
        <v>44088</v>
      </c>
      <c r="AB28" s="28">
        <f aca="true" t="shared" si="10" ref="AB28:AG28">IF(MONTH(DATE($C$24,$G$24,COLUMN(Z24)))=$G$24,DATE($C$24,$G$24,COLUMN(AT23)),"")</f>
        <v>44089</v>
      </c>
      <c r="AC28" s="28">
        <f t="shared" si="10"/>
        <v>44090</v>
      </c>
      <c r="AD28" s="28">
        <f t="shared" si="10"/>
        <v>44091</v>
      </c>
      <c r="AE28" s="28">
        <f t="shared" si="10"/>
        <v>44092</v>
      </c>
      <c r="AF28" s="28">
        <f t="shared" si="10"/>
        <v>44093</v>
      </c>
      <c r="AG28" s="28">
        <f t="shared" si="10"/>
        <v>44094</v>
      </c>
      <c r="AH28" s="45" t="s">
        <v>13</v>
      </c>
      <c r="AI28" s="45" t="s">
        <v>13</v>
      </c>
      <c r="AJ28" s="45" t="s">
        <v>13</v>
      </c>
      <c r="AK28" s="45" t="s">
        <v>13</v>
      </c>
      <c r="AL28" s="46" t="s">
        <v>13</v>
      </c>
      <c r="AM28" s="45" t="s">
        <v>13</v>
      </c>
      <c r="AN28" s="44"/>
      <c r="AO28" s="44"/>
      <c r="AP28" s="44"/>
      <c r="AQ28" s="44"/>
      <c r="AR28" s="44"/>
      <c r="AS28" s="44"/>
    </row>
    <row r="29" spans="1:45" s="1" customFormat="1" ht="16.5" customHeight="1">
      <c r="A29" s="22">
        <v>1</v>
      </c>
      <c r="B29" s="23"/>
      <c r="C29" s="24" t="s">
        <v>14</v>
      </c>
      <c r="D29" s="24" t="s">
        <v>14</v>
      </c>
      <c r="E29" s="24">
        <v>1</v>
      </c>
      <c r="F29" s="24">
        <v>1</v>
      </c>
      <c r="G29" s="24">
        <v>1</v>
      </c>
      <c r="H29" s="24">
        <v>1</v>
      </c>
      <c r="I29" s="24">
        <v>1</v>
      </c>
      <c r="J29" s="24">
        <v>1</v>
      </c>
      <c r="K29" s="24">
        <v>1</v>
      </c>
      <c r="L29" s="32">
        <v>1</v>
      </c>
      <c r="M29" s="24">
        <v>1</v>
      </c>
      <c r="N29" s="24">
        <v>1</v>
      </c>
      <c r="O29" s="24">
        <v>1</v>
      </c>
      <c r="P29" s="24">
        <v>1</v>
      </c>
      <c r="Q29" s="24">
        <v>1</v>
      </c>
      <c r="R29" s="32">
        <v>1</v>
      </c>
      <c r="S29" s="24">
        <v>1</v>
      </c>
      <c r="T29" s="24">
        <v>1</v>
      </c>
      <c r="U29" s="24">
        <v>1</v>
      </c>
      <c r="V29" s="24">
        <v>1</v>
      </c>
      <c r="W29" s="24">
        <v>1</v>
      </c>
      <c r="X29" s="24">
        <v>1</v>
      </c>
      <c r="Y29" s="24">
        <v>1</v>
      </c>
      <c r="Z29" s="24">
        <v>1</v>
      </c>
      <c r="AA29" s="24">
        <v>1</v>
      </c>
      <c r="AB29" s="24">
        <v>1</v>
      </c>
      <c r="AC29" s="32">
        <v>1</v>
      </c>
      <c r="AD29" s="24"/>
      <c r="AE29" s="24"/>
      <c r="AF29" s="24"/>
      <c r="AG29" s="24"/>
      <c r="AH29" s="24">
        <f aca="true" t="shared" si="11" ref="AH29:AH39">(COUNTIF(C29:AG29,"1"))*1+(COUNTIF(C29:AG29,"0.5"))*0.5</f>
        <v>25</v>
      </c>
      <c r="AI29" s="24">
        <f aca="true" t="shared" si="12" ref="AI29:AI39">(COUNTIF(C29:AG29,"●"))*1</f>
        <v>2</v>
      </c>
      <c r="AJ29" s="24">
        <f aca="true" t="shared" si="13" ref="AJ29:AJ39">(COUNTIF(C29:AG29,"○"))*1</f>
        <v>0</v>
      </c>
      <c r="AK29" s="47">
        <f aca="true" t="shared" si="14" ref="AK29:AK39">(COUNTIF(C29:AG29,"☆")*1)</f>
        <v>0</v>
      </c>
      <c r="AL29" s="24">
        <f aca="true" t="shared" si="15" ref="AL29:AL39">(COUNTIF(C29:AG29,"△"))*1+(COUNTIF(C29:AG29,"△/2"))*0.5</f>
        <v>0</v>
      </c>
      <c r="AM29" s="48">
        <f>(COUNTIF(D29:AH29,"※"))*1</f>
        <v>0</v>
      </c>
      <c r="AN29" s="44"/>
      <c r="AO29" s="44"/>
      <c r="AP29" s="44"/>
      <c r="AQ29" s="44"/>
      <c r="AR29" s="44"/>
      <c r="AS29" s="44"/>
    </row>
    <row r="30" spans="1:45" ht="16.5" customHeight="1">
      <c r="A30" s="22">
        <v>2</v>
      </c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32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>
        <f t="shared" si="11"/>
        <v>0</v>
      </c>
      <c r="AI30" s="24">
        <f t="shared" si="12"/>
        <v>0</v>
      </c>
      <c r="AJ30" s="24">
        <f t="shared" si="13"/>
        <v>0</v>
      </c>
      <c r="AK30" s="47">
        <f t="shared" si="14"/>
        <v>0</v>
      </c>
      <c r="AL30" s="24">
        <f t="shared" si="15"/>
        <v>0</v>
      </c>
      <c r="AM30" s="49"/>
      <c r="AN30" s="50"/>
      <c r="AO30" s="50"/>
      <c r="AP30" s="50"/>
      <c r="AQ30" s="50"/>
      <c r="AR30" s="50"/>
      <c r="AS30" s="50"/>
    </row>
    <row r="31" spans="1:45" ht="16.5" customHeight="1">
      <c r="A31" s="22">
        <v>3</v>
      </c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32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>
        <f t="shared" si="11"/>
        <v>0</v>
      </c>
      <c r="AI31" s="24">
        <f t="shared" si="12"/>
        <v>0</v>
      </c>
      <c r="AJ31" s="24">
        <f t="shared" si="13"/>
        <v>0</v>
      </c>
      <c r="AK31" s="47">
        <f t="shared" si="14"/>
        <v>0</v>
      </c>
      <c r="AL31" s="24">
        <f t="shared" si="15"/>
        <v>0</v>
      </c>
      <c r="AM31" s="49"/>
      <c r="AN31" s="50"/>
      <c r="AO31" s="50"/>
      <c r="AP31" s="50"/>
      <c r="AQ31" s="50"/>
      <c r="AR31" s="50"/>
      <c r="AS31" s="50"/>
    </row>
    <row r="32" spans="1:45" ht="16.5" customHeight="1">
      <c r="A32" s="22">
        <v>4</v>
      </c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32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>
        <f t="shared" si="11"/>
        <v>0</v>
      </c>
      <c r="AI32" s="24">
        <f t="shared" si="12"/>
        <v>0</v>
      </c>
      <c r="AJ32" s="24">
        <f t="shared" si="13"/>
        <v>0</v>
      </c>
      <c r="AK32" s="47">
        <f t="shared" si="14"/>
        <v>0</v>
      </c>
      <c r="AL32" s="24">
        <f t="shared" si="15"/>
        <v>0</v>
      </c>
      <c r="AM32" s="49"/>
      <c r="AN32" s="50"/>
      <c r="AO32" s="50"/>
      <c r="AP32" s="50"/>
      <c r="AQ32" s="50"/>
      <c r="AR32" s="50"/>
      <c r="AS32" s="50"/>
    </row>
    <row r="33" spans="1:45" ht="16.5" customHeight="1">
      <c r="A33" s="22">
        <v>5</v>
      </c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32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>
        <f t="shared" si="11"/>
        <v>0</v>
      </c>
      <c r="AI33" s="24">
        <f t="shared" si="12"/>
        <v>0</v>
      </c>
      <c r="AJ33" s="24">
        <f t="shared" si="13"/>
        <v>0</v>
      </c>
      <c r="AK33" s="47">
        <f t="shared" si="14"/>
        <v>0</v>
      </c>
      <c r="AL33" s="24">
        <f t="shared" si="15"/>
        <v>0</v>
      </c>
      <c r="AM33" s="49"/>
      <c r="AN33" s="50"/>
      <c r="AO33" s="50"/>
      <c r="AP33" s="50"/>
      <c r="AQ33" s="50"/>
      <c r="AR33" s="50"/>
      <c r="AS33" s="50"/>
    </row>
    <row r="34" spans="1:45" ht="16.5" customHeight="1">
      <c r="A34" s="22">
        <v>6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32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>
        <f t="shared" si="11"/>
        <v>0</v>
      </c>
      <c r="AI34" s="24">
        <f t="shared" si="12"/>
        <v>0</v>
      </c>
      <c r="AJ34" s="24">
        <f t="shared" si="13"/>
        <v>0</v>
      </c>
      <c r="AK34" s="47">
        <f t="shared" si="14"/>
        <v>0</v>
      </c>
      <c r="AL34" s="24">
        <f t="shared" si="15"/>
        <v>0</v>
      </c>
      <c r="AM34" s="49"/>
      <c r="AN34" s="50"/>
      <c r="AO34" s="50"/>
      <c r="AP34" s="50"/>
      <c r="AQ34" s="50"/>
      <c r="AR34" s="50"/>
      <c r="AS34" s="50"/>
    </row>
    <row r="35" spans="1:45" ht="16.5" customHeight="1">
      <c r="A35" s="22">
        <v>7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32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>
        <f t="shared" si="11"/>
        <v>0</v>
      </c>
      <c r="AI35" s="24">
        <f t="shared" si="12"/>
        <v>0</v>
      </c>
      <c r="AJ35" s="24">
        <f t="shared" si="13"/>
        <v>0</v>
      </c>
      <c r="AK35" s="47">
        <f t="shared" si="14"/>
        <v>0</v>
      </c>
      <c r="AL35" s="24">
        <f t="shared" si="15"/>
        <v>0</v>
      </c>
      <c r="AM35" s="49"/>
      <c r="AN35" s="50"/>
      <c r="AO35" s="50"/>
      <c r="AP35" s="50"/>
      <c r="AQ35" s="50"/>
      <c r="AR35" s="50"/>
      <c r="AS35" s="50"/>
    </row>
    <row r="36" spans="1:45" ht="16.5" customHeight="1">
      <c r="A36" s="22">
        <v>8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32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>
        <f t="shared" si="11"/>
        <v>0</v>
      </c>
      <c r="AI36" s="24">
        <f t="shared" si="12"/>
        <v>0</v>
      </c>
      <c r="AJ36" s="24">
        <f t="shared" si="13"/>
        <v>0</v>
      </c>
      <c r="AK36" s="47">
        <f t="shared" si="14"/>
        <v>0</v>
      </c>
      <c r="AL36" s="24">
        <f t="shared" si="15"/>
        <v>0</v>
      </c>
      <c r="AM36" s="49"/>
      <c r="AN36" s="50"/>
      <c r="AO36" s="50"/>
      <c r="AP36" s="50"/>
      <c r="AQ36" s="50"/>
      <c r="AR36" s="50"/>
      <c r="AS36" s="50"/>
    </row>
    <row r="37" spans="1:45" ht="16.5" customHeight="1">
      <c r="A37" s="22">
        <v>9</v>
      </c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32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>
        <f t="shared" si="11"/>
        <v>0</v>
      </c>
      <c r="AI37" s="24">
        <f t="shared" si="12"/>
        <v>0</v>
      </c>
      <c r="AJ37" s="24">
        <f t="shared" si="13"/>
        <v>0</v>
      </c>
      <c r="AK37" s="47">
        <f t="shared" si="14"/>
        <v>0</v>
      </c>
      <c r="AL37" s="24">
        <f t="shared" si="15"/>
        <v>0</v>
      </c>
      <c r="AM37" s="49"/>
      <c r="AN37" s="50"/>
      <c r="AO37" s="50"/>
      <c r="AP37" s="50"/>
      <c r="AQ37" s="50"/>
      <c r="AR37" s="50"/>
      <c r="AS37" s="50"/>
    </row>
    <row r="38" spans="1:45" ht="16.5" customHeight="1">
      <c r="A38" s="22">
        <v>10</v>
      </c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32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>
        <f t="shared" si="11"/>
        <v>0</v>
      </c>
      <c r="AI38" s="24">
        <f t="shared" si="12"/>
        <v>0</v>
      </c>
      <c r="AJ38" s="24">
        <f t="shared" si="13"/>
        <v>0</v>
      </c>
      <c r="AK38" s="47">
        <f t="shared" si="14"/>
        <v>0</v>
      </c>
      <c r="AL38" s="24">
        <f t="shared" si="15"/>
        <v>0</v>
      </c>
      <c r="AM38" s="49"/>
      <c r="AN38" s="50"/>
      <c r="AO38" s="50"/>
      <c r="AP38" s="50"/>
      <c r="AQ38" s="50"/>
      <c r="AR38" s="50"/>
      <c r="AS38" s="50"/>
    </row>
    <row r="39" spans="1:45" ht="16.5" customHeight="1">
      <c r="A39" s="22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32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>
        <f t="shared" si="11"/>
        <v>0</v>
      </c>
      <c r="AI39" s="24">
        <f t="shared" si="12"/>
        <v>0</v>
      </c>
      <c r="AJ39" s="24">
        <f t="shared" si="13"/>
        <v>0</v>
      </c>
      <c r="AK39" s="47">
        <f t="shared" si="14"/>
        <v>0</v>
      </c>
      <c r="AL39" s="24">
        <f t="shared" si="15"/>
        <v>0</v>
      </c>
      <c r="AM39" s="49"/>
      <c r="AN39" s="50"/>
      <c r="AO39" s="50"/>
      <c r="AP39" s="50"/>
      <c r="AQ39" s="50"/>
      <c r="AR39" s="50"/>
      <c r="AS39" s="50"/>
    </row>
    <row r="40" spans="1:45" ht="16.5" customHeight="1">
      <c r="A40" s="22">
        <f>IF(B40="","",ROW()-5)</f>
      </c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>
        <f>SUM(AH29:AH39)</f>
        <v>25</v>
      </c>
      <c r="AI40" s="24">
        <f>SUM(AI29:AI37)</f>
        <v>2</v>
      </c>
      <c r="AJ40" s="24">
        <f>SUM(AJ29:AJ37)</f>
        <v>0</v>
      </c>
      <c r="AK40" s="24">
        <f>SUM(AK29:AK37)</f>
        <v>0</v>
      </c>
      <c r="AL40" s="24">
        <f>SUM(AL29:AL37)</f>
        <v>0</v>
      </c>
      <c r="AM40" s="24">
        <f>SUM(AM29:AM37)</f>
        <v>0</v>
      </c>
      <c r="AN40" s="50"/>
      <c r="AO40" s="50"/>
      <c r="AP40" s="50"/>
      <c r="AQ40" s="50"/>
      <c r="AR40" s="50"/>
      <c r="AS40" s="50"/>
    </row>
    <row r="41" spans="1:45" s="4" customFormat="1" ht="16.5" customHeight="1">
      <c r="A41" s="25" t="s">
        <v>15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51"/>
      <c r="AM41" s="52"/>
      <c r="AN41" s="53"/>
      <c r="AO41" s="53"/>
      <c r="AP41" s="53"/>
      <c r="AQ41" s="53"/>
      <c r="AR41" s="53"/>
      <c r="AS41" s="53"/>
    </row>
    <row r="42" spans="1:45" s="4" customFormat="1" ht="29.25" customHeight="1">
      <c r="A42" s="26" t="s">
        <v>16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53"/>
      <c r="AN42" s="53"/>
      <c r="AO42" s="53"/>
      <c r="AP42" s="53"/>
      <c r="AQ42" s="53"/>
      <c r="AR42" s="53"/>
      <c r="AS42" s="53"/>
    </row>
    <row r="47" spans="1:38" s="1" customFormat="1" ht="16.5" customHeight="1">
      <c r="A47" s="7" t="s">
        <v>0</v>
      </c>
      <c r="B47" s="7"/>
      <c r="C47" s="8">
        <v>2021</v>
      </c>
      <c r="D47" s="9"/>
      <c r="E47" s="9"/>
      <c r="F47" s="10" t="s">
        <v>1</v>
      </c>
      <c r="G47" s="11">
        <v>3</v>
      </c>
      <c r="H47" s="12"/>
      <c r="I47" s="10" t="s">
        <v>2</v>
      </c>
      <c r="J47" s="29" t="s">
        <v>3</v>
      </c>
      <c r="K47" s="29" t="s">
        <v>3</v>
      </c>
      <c r="L47" s="29" t="s">
        <v>3</v>
      </c>
      <c r="M47" s="29" t="s">
        <v>3</v>
      </c>
      <c r="N47" s="29" t="s">
        <v>3</v>
      </c>
      <c r="O47" s="29" t="s">
        <v>3</v>
      </c>
      <c r="P47" s="30" t="str">
        <f ca="1">"今天是:"&amp;TEXT(TODAY(),"yyyy年m月d日")&amp;"【"&amp;TEXT(TODAY(),"[$-804]aaaa;@")&amp;"】"</f>
        <v>今天是:2021年4月20日【星期二】</v>
      </c>
      <c r="Q47" s="33"/>
      <c r="R47" s="33"/>
      <c r="S47" s="33"/>
      <c r="T47" s="33"/>
      <c r="U47" s="33"/>
      <c r="V47" s="33"/>
      <c r="W47" s="33"/>
      <c r="X47" s="33"/>
      <c r="Y47" s="33"/>
      <c r="Z47" s="29" t="s">
        <v>3</v>
      </c>
      <c r="AA47" s="34"/>
      <c r="AB47" s="34"/>
      <c r="AC47" s="34"/>
      <c r="AD47" s="34"/>
      <c r="AE47" s="34"/>
      <c r="AF47" s="34"/>
      <c r="AG47" s="34"/>
      <c r="AH47" s="34"/>
      <c r="AI47" s="34"/>
      <c r="AJ47" s="37"/>
      <c r="AK47" s="37"/>
      <c r="AL47" s="37"/>
    </row>
    <row r="48" spans="1:38" s="1" customFormat="1" ht="16.5" customHeight="1">
      <c r="A48" s="7" t="s">
        <v>0</v>
      </c>
      <c r="B48" s="7"/>
      <c r="C48" s="8">
        <v>2021</v>
      </c>
      <c r="D48" s="9"/>
      <c r="E48" s="9"/>
      <c r="F48" s="10" t="s">
        <v>1</v>
      </c>
      <c r="G48" s="11">
        <v>2</v>
      </c>
      <c r="H48" s="11"/>
      <c r="I48" s="10" t="s">
        <v>2</v>
      </c>
      <c r="J48" s="29"/>
      <c r="K48" s="29"/>
      <c r="L48" s="29"/>
      <c r="M48" s="29"/>
      <c r="N48" s="29"/>
      <c r="O48" s="29"/>
      <c r="P48" s="30"/>
      <c r="Q48" s="33"/>
      <c r="R48" s="33"/>
      <c r="S48" s="33"/>
      <c r="T48" s="33"/>
      <c r="U48" s="33"/>
      <c r="V48" s="33"/>
      <c r="W48" s="33"/>
      <c r="X48" s="33"/>
      <c r="Y48" s="33"/>
      <c r="Z48" s="29"/>
      <c r="AA48" s="34"/>
      <c r="AB48" s="34"/>
      <c r="AC48" s="34"/>
      <c r="AD48" s="34"/>
      <c r="AE48" s="34"/>
      <c r="AF48" s="34"/>
      <c r="AG48" s="34"/>
      <c r="AH48" s="34"/>
      <c r="AI48" s="34"/>
      <c r="AJ48" s="37"/>
      <c r="AK48" s="37"/>
      <c r="AL48" s="37"/>
    </row>
    <row r="49" spans="1:45" s="2" customFormat="1" ht="22.5" customHeight="1">
      <c r="A49" s="13" t="str">
        <f>C47&amp;F47&amp;G47&amp;I47&amp;"份考勤表"</f>
        <v>2021年3月份考勤表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36"/>
      <c r="AN49" s="36"/>
      <c r="AO49" s="36"/>
      <c r="AP49" s="36"/>
      <c r="AQ49" s="36"/>
      <c r="AR49" s="36"/>
      <c r="AS49" s="36"/>
    </row>
    <row r="50" spans="1:45" s="3" customFormat="1" ht="13.5" customHeight="1">
      <c r="A50" s="14"/>
      <c r="B50" s="14"/>
      <c r="C50" s="14"/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Z50" s="35"/>
      <c r="AA50" s="35"/>
      <c r="AB50" s="35"/>
      <c r="AC50" s="35"/>
      <c r="AD50" s="35"/>
      <c r="AE50" s="35"/>
      <c r="AF50" s="35"/>
      <c r="AG50" s="15"/>
      <c r="AI50" s="15"/>
      <c r="AJ50" s="15"/>
      <c r="AK50" s="15"/>
      <c r="AL50" s="15"/>
      <c r="AM50" s="38"/>
      <c r="AN50" s="38"/>
      <c r="AO50" s="38"/>
      <c r="AP50" s="38"/>
      <c r="AQ50" s="38"/>
      <c r="AR50" s="38"/>
      <c r="AS50" s="38"/>
    </row>
    <row r="51" spans="1:45" s="1" customFormat="1" ht="25.5" customHeight="1">
      <c r="A51" s="16" t="s">
        <v>5</v>
      </c>
      <c r="B51" s="17" t="s">
        <v>6</v>
      </c>
      <c r="C51" s="27" t="str">
        <f>TEXT(C52,"AAA")</f>
        <v>日</v>
      </c>
      <c r="D51" s="27" t="str">
        <f aca="true" t="shared" si="16" ref="D51:AG51">TEXT(D52,"AAA")</f>
        <v>一</v>
      </c>
      <c r="E51" s="27" t="str">
        <f t="shared" si="16"/>
        <v>二</v>
      </c>
      <c r="F51" s="27" t="str">
        <f t="shared" si="16"/>
        <v>三</v>
      </c>
      <c r="G51" s="27" t="str">
        <f t="shared" si="16"/>
        <v>四</v>
      </c>
      <c r="H51" s="27" t="str">
        <f t="shared" si="16"/>
        <v>五</v>
      </c>
      <c r="I51" s="27" t="str">
        <f t="shared" si="16"/>
        <v>六</v>
      </c>
      <c r="J51" s="27" t="str">
        <f t="shared" si="16"/>
        <v>日</v>
      </c>
      <c r="K51" s="27" t="str">
        <f t="shared" si="16"/>
        <v>一</v>
      </c>
      <c r="L51" s="27" t="str">
        <f t="shared" si="16"/>
        <v>二</v>
      </c>
      <c r="M51" s="27" t="str">
        <f t="shared" si="16"/>
        <v>三</v>
      </c>
      <c r="N51" s="27" t="str">
        <f t="shared" si="16"/>
        <v>四</v>
      </c>
      <c r="O51" s="27" t="str">
        <f t="shared" si="16"/>
        <v>五</v>
      </c>
      <c r="P51" s="27" t="str">
        <f t="shared" si="16"/>
        <v>六</v>
      </c>
      <c r="Q51" s="27" t="str">
        <f t="shared" si="16"/>
        <v>日</v>
      </c>
      <c r="R51" s="27" t="str">
        <f t="shared" si="16"/>
        <v>一</v>
      </c>
      <c r="S51" s="27" t="str">
        <f t="shared" si="16"/>
        <v>二</v>
      </c>
      <c r="T51" s="27" t="str">
        <f t="shared" si="16"/>
        <v>三</v>
      </c>
      <c r="U51" s="27" t="str">
        <f t="shared" si="16"/>
        <v>四</v>
      </c>
      <c r="V51" s="27" t="str">
        <f t="shared" si="16"/>
        <v>五</v>
      </c>
      <c r="W51" s="27" t="str">
        <f t="shared" si="16"/>
        <v>六</v>
      </c>
      <c r="X51" s="27" t="str">
        <f t="shared" si="16"/>
        <v>日</v>
      </c>
      <c r="Y51" s="27" t="str">
        <f t="shared" si="16"/>
        <v>一</v>
      </c>
      <c r="Z51" s="27" t="str">
        <f t="shared" si="16"/>
        <v>二</v>
      </c>
      <c r="AA51" s="27" t="str">
        <f t="shared" si="16"/>
        <v>三</v>
      </c>
      <c r="AB51" s="27" t="str">
        <f t="shared" si="16"/>
        <v>四</v>
      </c>
      <c r="AC51" s="27" t="str">
        <f t="shared" si="16"/>
        <v>五</v>
      </c>
      <c r="AD51" s="27" t="str">
        <f t="shared" si="16"/>
        <v>六</v>
      </c>
      <c r="AE51" s="27">
        <f t="shared" si="16"/>
      </c>
      <c r="AF51" s="27">
        <f t="shared" si="16"/>
      </c>
      <c r="AG51" s="27">
        <f t="shared" si="16"/>
      </c>
      <c r="AH51" s="39" t="s">
        <v>7</v>
      </c>
      <c r="AI51" s="40" t="s">
        <v>8</v>
      </c>
      <c r="AJ51" s="41" t="s">
        <v>9</v>
      </c>
      <c r="AK51" s="41" t="s">
        <v>10</v>
      </c>
      <c r="AL51" s="42" t="s">
        <v>11</v>
      </c>
      <c r="AM51" s="43" t="s">
        <v>12</v>
      </c>
      <c r="AN51" s="44"/>
      <c r="AO51" s="44"/>
      <c r="AP51" s="44"/>
      <c r="AQ51" s="44"/>
      <c r="AR51" s="44"/>
      <c r="AS51" s="44"/>
    </row>
    <row r="52" spans="1:45" s="1" customFormat="1" ht="21" customHeight="1">
      <c r="A52" s="19"/>
      <c r="B52" s="20"/>
      <c r="C52" s="28">
        <f>IF(MONTH(DATE($C$48,$G$48,COLUMN(A48)))=$G$48,DATE($C$48,$G$48,COLUMN(U47)),"")</f>
        <v>44248</v>
      </c>
      <c r="D52" s="28">
        <f aca="true" t="shared" si="17" ref="D52:AG52">IF(MONTH(DATE($C$48,$G$48,COLUMN(B48)))=$G$48,DATE($C$48,$G$48,COLUMN(V47)),"")</f>
        <v>44249</v>
      </c>
      <c r="E52" s="28">
        <f t="shared" si="17"/>
        <v>44250</v>
      </c>
      <c r="F52" s="28">
        <f t="shared" si="17"/>
        <v>44251</v>
      </c>
      <c r="G52" s="28">
        <f t="shared" si="17"/>
        <v>44252</v>
      </c>
      <c r="H52" s="28">
        <f t="shared" si="17"/>
        <v>44253</v>
      </c>
      <c r="I52" s="28">
        <f t="shared" si="17"/>
        <v>44254</v>
      </c>
      <c r="J52" s="28">
        <f t="shared" si="17"/>
        <v>44255</v>
      </c>
      <c r="K52" s="28">
        <f t="shared" si="17"/>
        <v>44256</v>
      </c>
      <c r="L52" s="28">
        <f t="shared" si="17"/>
        <v>44257</v>
      </c>
      <c r="M52" s="28">
        <f t="shared" si="17"/>
        <v>44258</v>
      </c>
      <c r="N52" s="28">
        <f t="shared" si="17"/>
        <v>44259</v>
      </c>
      <c r="O52" s="28">
        <f t="shared" si="17"/>
        <v>44260</v>
      </c>
      <c r="P52" s="28">
        <f t="shared" si="17"/>
        <v>44261</v>
      </c>
      <c r="Q52" s="28">
        <f t="shared" si="17"/>
        <v>44262</v>
      </c>
      <c r="R52" s="28">
        <f t="shared" si="17"/>
        <v>44263</v>
      </c>
      <c r="S52" s="28">
        <f t="shared" si="17"/>
        <v>44264</v>
      </c>
      <c r="T52" s="28">
        <f t="shared" si="17"/>
        <v>44265</v>
      </c>
      <c r="U52" s="28">
        <f t="shared" si="17"/>
        <v>44266</v>
      </c>
      <c r="V52" s="28">
        <f t="shared" si="17"/>
        <v>44267</v>
      </c>
      <c r="W52" s="28">
        <f t="shared" si="17"/>
        <v>44268</v>
      </c>
      <c r="X52" s="28">
        <f t="shared" si="17"/>
        <v>44269</v>
      </c>
      <c r="Y52" s="28">
        <f t="shared" si="17"/>
        <v>44270</v>
      </c>
      <c r="Z52" s="28">
        <f t="shared" si="17"/>
        <v>44271</v>
      </c>
      <c r="AA52" s="28">
        <f t="shared" si="17"/>
        <v>44272</v>
      </c>
      <c r="AB52" s="28">
        <f>IF(MONTH(DATE($C$48,$G$48,COLUMN(Z48)))=$G$48,DATE($C$48,$G$48,COLUMN(AT47)),"")</f>
        <v>44273</v>
      </c>
      <c r="AC52" s="28">
        <f>IF(MONTH(DATE($C$48,$G$48,COLUMN(AA48)))=$G$48,DATE($C$48,$G$48,COLUMN(AU47)),"")</f>
        <v>44274</v>
      </c>
      <c r="AD52" s="28">
        <f>IF(MONTH(DATE($C$48,$G$48,COLUMN(AB48)))=$G$48,DATE($C$48,$G$48,COLUMN(AV47)),"")</f>
        <v>44275</v>
      </c>
      <c r="AE52" s="28">
        <f>IF(MONTH(DATE($C$48,$G$48,COLUMN(AC48)))=$G$48,DATE($C$48,$G$48,COLUMN(#REF!)),"")</f>
      </c>
      <c r="AF52" s="28">
        <f>IF(MONTH(DATE($C$48,$G$48,COLUMN(AD48)))=$G$48,DATE($C$48,$G$48,COLUMN(#REF!)),"")</f>
      </c>
      <c r="AG52" s="28">
        <f>IF(MONTH(DATE($C$48,$G$48,COLUMN(AE48)))=$G$48,DATE($C$48,$G$48,COLUMN(#REF!)),"")</f>
      </c>
      <c r="AH52" s="45" t="s">
        <v>13</v>
      </c>
      <c r="AI52" s="45" t="s">
        <v>13</v>
      </c>
      <c r="AJ52" s="45" t="s">
        <v>13</v>
      </c>
      <c r="AK52" s="45" t="s">
        <v>13</v>
      </c>
      <c r="AL52" s="46" t="s">
        <v>13</v>
      </c>
      <c r="AM52" s="45" t="s">
        <v>13</v>
      </c>
      <c r="AN52" s="44"/>
      <c r="AO52" s="44"/>
      <c r="AP52" s="44"/>
      <c r="AQ52" s="44"/>
      <c r="AR52" s="44"/>
      <c r="AS52" s="44"/>
    </row>
    <row r="53" spans="1:45" s="1" customFormat="1" ht="16.5" customHeight="1">
      <c r="A53" s="22">
        <v>1</v>
      </c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32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>
        <f aca="true" t="shared" si="18" ref="AH53:AH63">(COUNTIF(C53:AG53,"1"))*1+(COUNTIF(C53:AG53,"0.5"))*0.5</f>
        <v>0</v>
      </c>
      <c r="AI53" s="24">
        <f aca="true" t="shared" si="19" ref="AI53:AI63">(COUNTIF(C53:AG53,"●"))*1</f>
        <v>0</v>
      </c>
      <c r="AJ53" s="24">
        <f aca="true" t="shared" si="20" ref="AJ53:AJ63">(COUNTIF(C53:AG53,"○"))*1</f>
        <v>0</v>
      </c>
      <c r="AK53" s="47">
        <f aca="true" t="shared" si="21" ref="AK53:AK63">(COUNTIF(C53:AG53,"☆")*1)</f>
        <v>0</v>
      </c>
      <c r="AL53" s="24">
        <f aca="true" t="shared" si="22" ref="AL53:AL63">(COUNTIF(C53:AG53,"△"))*1+(COUNTIF(C53:AG53,"△/2"))*0.5</f>
        <v>0</v>
      </c>
      <c r="AM53" s="48">
        <f>(COUNTIF(D53:AH53,"※"))*1</f>
        <v>0</v>
      </c>
      <c r="AN53" s="44"/>
      <c r="AO53" s="44"/>
      <c r="AP53" s="44"/>
      <c r="AQ53" s="44"/>
      <c r="AR53" s="44"/>
      <c r="AS53" s="44"/>
    </row>
    <row r="54" spans="1:45" ht="16.5" customHeight="1">
      <c r="A54" s="22">
        <v>2</v>
      </c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32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>
        <f t="shared" si="18"/>
        <v>0</v>
      </c>
      <c r="AI54" s="24">
        <f t="shared" si="19"/>
        <v>0</v>
      </c>
      <c r="AJ54" s="24">
        <f t="shared" si="20"/>
        <v>0</v>
      </c>
      <c r="AK54" s="47">
        <f t="shared" si="21"/>
        <v>0</v>
      </c>
      <c r="AL54" s="24">
        <f t="shared" si="22"/>
        <v>0</v>
      </c>
      <c r="AM54" s="49"/>
      <c r="AN54" s="50"/>
      <c r="AO54" s="50"/>
      <c r="AP54" s="50"/>
      <c r="AQ54" s="50"/>
      <c r="AR54" s="50"/>
      <c r="AS54" s="50"/>
    </row>
    <row r="55" spans="1:45" ht="16.5" customHeight="1">
      <c r="A55" s="22">
        <v>3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32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>
        <f t="shared" si="18"/>
        <v>0</v>
      </c>
      <c r="AI55" s="24">
        <f t="shared" si="19"/>
        <v>0</v>
      </c>
      <c r="AJ55" s="24">
        <f t="shared" si="20"/>
        <v>0</v>
      </c>
      <c r="AK55" s="47">
        <f t="shared" si="21"/>
        <v>0</v>
      </c>
      <c r="AL55" s="24">
        <f t="shared" si="22"/>
        <v>0</v>
      </c>
      <c r="AM55" s="49"/>
      <c r="AN55" s="50"/>
      <c r="AO55" s="50"/>
      <c r="AP55" s="50"/>
      <c r="AQ55" s="50"/>
      <c r="AR55" s="50"/>
      <c r="AS55" s="50"/>
    </row>
    <row r="56" spans="1:45" ht="16.5" customHeight="1">
      <c r="A56" s="22">
        <v>4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32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>
        <f t="shared" si="18"/>
        <v>0</v>
      </c>
      <c r="AI56" s="24">
        <f t="shared" si="19"/>
        <v>0</v>
      </c>
      <c r="AJ56" s="24">
        <f t="shared" si="20"/>
        <v>0</v>
      </c>
      <c r="AK56" s="47">
        <f t="shared" si="21"/>
        <v>0</v>
      </c>
      <c r="AL56" s="24">
        <f t="shared" si="22"/>
        <v>0</v>
      </c>
      <c r="AM56" s="49"/>
      <c r="AN56" s="50"/>
      <c r="AO56" s="50"/>
      <c r="AP56" s="50"/>
      <c r="AQ56" s="50"/>
      <c r="AR56" s="50"/>
      <c r="AS56" s="50"/>
    </row>
    <row r="57" spans="1:45" ht="16.5" customHeight="1">
      <c r="A57" s="22">
        <v>5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32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>
        <f t="shared" si="18"/>
        <v>0</v>
      </c>
      <c r="AI57" s="24">
        <f t="shared" si="19"/>
        <v>0</v>
      </c>
      <c r="AJ57" s="24">
        <f t="shared" si="20"/>
        <v>0</v>
      </c>
      <c r="AK57" s="47">
        <f t="shared" si="21"/>
        <v>0</v>
      </c>
      <c r="AL57" s="24">
        <f t="shared" si="22"/>
        <v>0</v>
      </c>
      <c r="AM57" s="49"/>
      <c r="AN57" s="50"/>
      <c r="AO57" s="50"/>
      <c r="AP57" s="50"/>
      <c r="AQ57" s="50"/>
      <c r="AR57" s="50"/>
      <c r="AS57" s="50"/>
    </row>
    <row r="58" spans="1:45" ht="16.5" customHeight="1">
      <c r="A58" s="22">
        <v>6</v>
      </c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32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>
        <f t="shared" si="18"/>
        <v>0</v>
      </c>
      <c r="AI58" s="24">
        <f t="shared" si="19"/>
        <v>0</v>
      </c>
      <c r="AJ58" s="24">
        <f t="shared" si="20"/>
        <v>0</v>
      </c>
      <c r="AK58" s="47">
        <f t="shared" si="21"/>
        <v>0</v>
      </c>
      <c r="AL58" s="24">
        <f t="shared" si="22"/>
        <v>0</v>
      </c>
      <c r="AM58" s="49"/>
      <c r="AN58" s="50"/>
      <c r="AO58" s="50"/>
      <c r="AP58" s="50"/>
      <c r="AQ58" s="50"/>
      <c r="AR58" s="50"/>
      <c r="AS58" s="50"/>
    </row>
    <row r="59" spans="1:45" ht="16.5" customHeight="1">
      <c r="A59" s="22">
        <v>7</v>
      </c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32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>
        <f t="shared" si="18"/>
        <v>0</v>
      </c>
      <c r="AI59" s="24">
        <f t="shared" si="19"/>
        <v>0</v>
      </c>
      <c r="AJ59" s="24">
        <f t="shared" si="20"/>
        <v>0</v>
      </c>
      <c r="AK59" s="47">
        <f t="shared" si="21"/>
        <v>0</v>
      </c>
      <c r="AL59" s="24">
        <f t="shared" si="22"/>
        <v>0</v>
      </c>
      <c r="AM59" s="49"/>
      <c r="AN59" s="50"/>
      <c r="AO59" s="50"/>
      <c r="AP59" s="50"/>
      <c r="AQ59" s="50"/>
      <c r="AR59" s="50"/>
      <c r="AS59" s="50"/>
    </row>
    <row r="60" spans="1:45" ht="16.5" customHeight="1">
      <c r="A60" s="22">
        <v>8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32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>
        <f t="shared" si="18"/>
        <v>0</v>
      </c>
      <c r="AI60" s="24">
        <f t="shared" si="19"/>
        <v>0</v>
      </c>
      <c r="AJ60" s="24">
        <f t="shared" si="20"/>
        <v>0</v>
      </c>
      <c r="AK60" s="47">
        <f t="shared" si="21"/>
        <v>0</v>
      </c>
      <c r="AL60" s="24">
        <f t="shared" si="22"/>
        <v>0</v>
      </c>
      <c r="AM60" s="49"/>
      <c r="AN60" s="50"/>
      <c r="AO60" s="50"/>
      <c r="AP60" s="50"/>
      <c r="AQ60" s="50"/>
      <c r="AR60" s="50"/>
      <c r="AS60" s="50"/>
    </row>
    <row r="61" spans="1:45" ht="16.5" customHeight="1">
      <c r="A61" s="22">
        <v>9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32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>
        <f t="shared" si="18"/>
        <v>0</v>
      </c>
      <c r="AI61" s="24">
        <f t="shared" si="19"/>
        <v>0</v>
      </c>
      <c r="AJ61" s="24">
        <f t="shared" si="20"/>
        <v>0</v>
      </c>
      <c r="AK61" s="47">
        <f t="shared" si="21"/>
        <v>0</v>
      </c>
      <c r="AL61" s="24">
        <f t="shared" si="22"/>
        <v>0</v>
      </c>
      <c r="AM61" s="49"/>
      <c r="AN61" s="50"/>
      <c r="AO61" s="50"/>
      <c r="AP61" s="50"/>
      <c r="AQ61" s="50"/>
      <c r="AR61" s="50"/>
      <c r="AS61" s="50"/>
    </row>
    <row r="62" spans="1:45" ht="16.5" customHeight="1">
      <c r="A62" s="22">
        <v>10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32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>
        <f t="shared" si="18"/>
        <v>0</v>
      </c>
      <c r="AI62" s="24">
        <f t="shared" si="19"/>
        <v>0</v>
      </c>
      <c r="AJ62" s="24">
        <f t="shared" si="20"/>
        <v>0</v>
      </c>
      <c r="AK62" s="47">
        <f t="shared" si="21"/>
        <v>0</v>
      </c>
      <c r="AL62" s="24">
        <f t="shared" si="22"/>
        <v>0</v>
      </c>
      <c r="AM62" s="49"/>
      <c r="AN62" s="50"/>
      <c r="AO62" s="50"/>
      <c r="AP62" s="50"/>
      <c r="AQ62" s="50"/>
      <c r="AR62" s="50"/>
      <c r="AS62" s="50"/>
    </row>
    <row r="63" spans="1:45" ht="16.5" customHeight="1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32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>
        <f t="shared" si="18"/>
        <v>0</v>
      </c>
      <c r="AI63" s="24">
        <f t="shared" si="19"/>
        <v>0</v>
      </c>
      <c r="AJ63" s="24">
        <f t="shared" si="20"/>
        <v>0</v>
      </c>
      <c r="AK63" s="47">
        <f t="shared" si="21"/>
        <v>0</v>
      </c>
      <c r="AL63" s="24">
        <f t="shared" si="22"/>
        <v>0</v>
      </c>
      <c r="AM63" s="49"/>
      <c r="AN63" s="50"/>
      <c r="AO63" s="50"/>
      <c r="AP63" s="50"/>
      <c r="AQ63" s="50"/>
      <c r="AR63" s="50"/>
      <c r="AS63" s="50"/>
    </row>
    <row r="64" spans="1:45" ht="16.5" customHeight="1">
      <c r="A64" s="22">
        <f>IF(B64="","",ROW()-5)</f>
      </c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>
        <f>SUM(AH53:AH63)</f>
        <v>0</v>
      </c>
      <c r="AI64" s="24">
        <f>SUM(AI53:AI61)</f>
        <v>0</v>
      </c>
      <c r="AJ64" s="24">
        <f>SUM(AJ53:AJ61)</f>
        <v>0</v>
      </c>
      <c r="AK64" s="24">
        <f>SUM(AK53:AK61)</f>
        <v>0</v>
      </c>
      <c r="AL64" s="24">
        <f>SUM(AL53:AL61)</f>
        <v>0</v>
      </c>
      <c r="AM64" s="24">
        <f>SUM(AM53:AM61)</f>
        <v>0</v>
      </c>
      <c r="AN64" s="50"/>
      <c r="AO64" s="50"/>
      <c r="AP64" s="50"/>
      <c r="AQ64" s="50"/>
      <c r="AR64" s="50"/>
      <c r="AS64" s="50"/>
    </row>
    <row r="65" spans="1:45" s="4" customFormat="1" ht="16.5" customHeight="1">
      <c r="A65" s="25" t="s">
        <v>15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51"/>
      <c r="AM65" s="52"/>
      <c r="AN65" s="53"/>
      <c r="AO65" s="53"/>
      <c r="AP65" s="53"/>
      <c r="AQ65" s="53"/>
      <c r="AR65" s="53"/>
      <c r="AS65" s="53"/>
    </row>
    <row r="66" spans="1:45" s="4" customFormat="1" ht="29.25" customHeight="1">
      <c r="A66" s="26" t="s">
        <v>16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53"/>
      <c r="AN66" s="53"/>
      <c r="AO66" s="53"/>
      <c r="AP66" s="53"/>
      <c r="AQ66" s="53"/>
      <c r="AR66" s="53"/>
      <c r="AS66" s="53"/>
    </row>
    <row r="69" spans="1:38" s="1" customFormat="1" ht="16.5" customHeight="1">
      <c r="A69" s="7" t="s">
        <v>0</v>
      </c>
      <c r="B69" s="7"/>
      <c r="C69" s="8">
        <v>2021</v>
      </c>
      <c r="D69" s="9"/>
      <c r="E69" s="9"/>
      <c r="F69" s="10" t="s">
        <v>1</v>
      </c>
      <c r="G69" s="11">
        <v>3</v>
      </c>
      <c r="H69" s="12"/>
      <c r="I69" s="10" t="s">
        <v>2</v>
      </c>
      <c r="J69" s="29" t="s">
        <v>3</v>
      </c>
      <c r="K69" s="29" t="s">
        <v>3</v>
      </c>
      <c r="L69" s="29" t="s">
        <v>3</v>
      </c>
      <c r="M69" s="29" t="s">
        <v>3</v>
      </c>
      <c r="N69" s="29" t="s">
        <v>3</v>
      </c>
      <c r="O69" s="29" t="s">
        <v>3</v>
      </c>
      <c r="P69" s="30" t="str">
        <f ca="1">"今天是:"&amp;TEXT(TODAY(),"yyyy年m月d日")&amp;"【"&amp;TEXT(TODAY(),"[$-804]aaaa;@")&amp;"】"</f>
        <v>今天是:2021年4月20日【星期二】</v>
      </c>
      <c r="Q69" s="33"/>
      <c r="R69" s="33"/>
      <c r="S69" s="33"/>
      <c r="T69" s="33"/>
      <c r="U69" s="33"/>
      <c r="V69" s="33"/>
      <c r="W69" s="33"/>
      <c r="X69" s="33"/>
      <c r="Y69" s="33"/>
      <c r="Z69" s="29" t="s">
        <v>3</v>
      </c>
      <c r="AA69" s="34"/>
      <c r="AB69" s="34"/>
      <c r="AC69" s="34"/>
      <c r="AD69" s="34"/>
      <c r="AE69" s="34"/>
      <c r="AF69" s="34"/>
      <c r="AG69" s="34"/>
      <c r="AH69" s="34"/>
      <c r="AI69" s="34"/>
      <c r="AJ69" s="37"/>
      <c r="AK69" s="37"/>
      <c r="AL69" s="37"/>
    </row>
    <row r="70" spans="1:38" s="1" customFormat="1" ht="16.5" customHeight="1">
      <c r="A70" s="7" t="s">
        <v>0</v>
      </c>
      <c r="B70" s="7"/>
      <c r="C70" s="8">
        <v>2021</v>
      </c>
      <c r="D70" s="9"/>
      <c r="E70" s="9"/>
      <c r="F70" s="10" t="s">
        <v>1</v>
      </c>
      <c r="G70" s="11">
        <v>2</v>
      </c>
      <c r="H70" s="11"/>
      <c r="I70" s="10" t="s">
        <v>2</v>
      </c>
      <c r="J70" s="29"/>
      <c r="K70" s="29"/>
      <c r="L70" s="29"/>
      <c r="M70" s="29"/>
      <c r="N70" s="29"/>
      <c r="O70" s="29"/>
      <c r="P70" s="30"/>
      <c r="Q70" s="33"/>
      <c r="R70" s="33"/>
      <c r="S70" s="33"/>
      <c r="T70" s="33"/>
      <c r="U70" s="33"/>
      <c r="V70" s="33"/>
      <c r="W70" s="33"/>
      <c r="X70" s="33"/>
      <c r="Y70" s="33"/>
      <c r="Z70" s="29"/>
      <c r="AA70" s="34"/>
      <c r="AB70" s="34"/>
      <c r="AC70" s="34"/>
      <c r="AD70" s="34"/>
      <c r="AE70" s="34"/>
      <c r="AF70" s="34"/>
      <c r="AG70" s="34"/>
      <c r="AH70" s="34"/>
      <c r="AI70" s="34"/>
      <c r="AJ70" s="37"/>
      <c r="AK70" s="37"/>
      <c r="AL70" s="37"/>
    </row>
    <row r="71" spans="1:45" s="2" customFormat="1" ht="22.5" customHeight="1">
      <c r="A71" s="13" t="str">
        <f>C69&amp;F69&amp;G69&amp;I69&amp;"份考勤表"</f>
        <v>2021年3月份考勤表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36"/>
      <c r="AN71" s="36"/>
      <c r="AO71" s="36"/>
      <c r="AP71" s="36"/>
      <c r="AQ71" s="36"/>
      <c r="AR71" s="36"/>
      <c r="AS71" s="36"/>
    </row>
    <row r="72" spans="1:45" s="3" customFormat="1" ht="13.5" customHeight="1">
      <c r="A72" s="14"/>
      <c r="B72" s="14"/>
      <c r="C72" s="14"/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Z72" s="35"/>
      <c r="AA72" s="35"/>
      <c r="AB72" s="35"/>
      <c r="AC72" s="35"/>
      <c r="AD72" s="35"/>
      <c r="AE72" s="35"/>
      <c r="AF72" s="35"/>
      <c r="AG72" s="15"/>
      <c r="AI72" s="15"/>
      <c r="AJ72" s="15"/>
      <c r="AK72" s="15"/>
      <c r="AL72" s="15"/>
      <c r="AM72" s="38"/>
      <c r="AN72" s="38"/>
      <c r="AO72" s="38"/>
      <c r="AP72" s="38"/>
      <c r="AQ72" s="38"/>
      <c r="AR72" s="38"/>
      <c r="AS72" s="38"/>
    </row>
    <row r="73" spans="1:45" s="1" customFormat="1" ht="25.5" customHeight="1">
      <c r="A73" s="16" t="s">
        <v>5</v>
      </c>
      <c r="B73" s="17" t="s">
        <v>6</v>
      </c>
      <c r="C73" s="27" t="str">
        <f>TEXT(C74,"AAA")</f>
        <v>日</v>
      </c>
      <c r="D73" s="27" t="str">
        <f aca="true" t="shared" si="23" ref="D73:AG73">TEXT(D74,"AAA")</f>
        <v>一</v>
      </c>
      <c r="E73" s="27" t="str">
        <f t="shared" si="23"/>
        <v>二</v>
      </c>
      <c r="F73" s="27" t="str">
        <f t="shared" si="23"/>
        <v>三</v>
      </c>
      <c r="G73" s="27" t="str">
        <f t="shared" si="23"/>
        <v>四</v>
      </c>
      <c r="H73" s="27" t="str">
        <f t="shared" si="23"/>
        <v>五</v>
      </c>
      <c r="I73" s="27" t="str">
        <f t="shared" si="23"/>
        <v>六</v>
      </c>
      <c r="J73" s="27" t="str">
        <f t="shared" si="23"/>
        <v>日</v>
      </c>
      <c r="K73" s="27" t="str">
        <f t="shared" si="23"/>
        <v>一</v>
      </c>
      <c r="L73" s="27" t="str">
        <f t="shared" si="23"/>
        <v>二</v>
      </c>
      <c r="M73" s="27" t="str">
        <f t="shared" si="23"/>
        <v>三</v>
      </c>
      <c r="N73" s="27" t="str">
        <f t="shared" si="23"/>
        <v>四</v>
      </c>
      <c r="O73" s="27" t="str">
        <f t="shared" si="23"/>
        <v>五</v>
      </c>
      <c r="P73" s="27" t="str">
        <f t="shared" si="23"/>
        <v>六</v>
      </c>
      <c r="Q73" s="27" t="str">
        <f t="shared" si="23"/>
        <v>日</v>
      </c>
      <c r="R73" s="27" t="str">
        <f t="shared" si="23"/>
        <v>一</v>
      </c>
      <c r="S73" s="27" t="str">
        <f t="shared" si="23"/>
        <v>二</v>
      </c>
      <c r="T73" s="27" t="str">
        <f t="shared" si="23"/>
        <v>三</v>
      </c>
      <c r="U73" s="27" t="str">
        <f t="shared" si="23"/>
        <v>四</v>
      </c>
      <c r="V73" s="27" t="str">
        <f t="shared" si="23"/>
        <v>五</v>
      </c>
      <c r="W73" s="27" t="str">
        <f t="shared" si="23"/>
        <v>六</v>
      </c>
      <c r="X73" s="27" t="str">
        <f t="shared" si="23"/>
        <v>日</v>
      </c>
      <c r="Y73" s="27" t="str">
        <f t="shared" si="23"/>
        <v>一</v>
      </c>
      <c r="Z73" s="27" t="str">
        <f t="shared" si="23"/>
        <v>二</v>
      </c>
      <c r="AA73" s="27" t="str">
        <f t="shared" si="23"/>
        <v>三</v>
      </c>
      <c r="AB73" s="27" t="str">
        <f t="shared" si="23"/>
        <v>四</v>
      </c>
      <c r="AC73" s="27" t="str">
        <f t="shared" si="23"/>
        <v>五</v>
      </c>
      <c r="AD73" s="27" t="str">
        <f t="shared" si="23"/>
        <v>六</v>
      </c>
      <c r="AE73" s="27">
        <f t="shared" si="23"/>
      </c>
      <c r="AF73" s="27">
        <f t="shared" si="23"/>
      </c>
      <c r="AG73" s="27">
        <f t="shared" si="23"/>
      </c>
      <c r="AH73" s="39" t="s">
        <v>7</v>
      </c>
      <c r="AI73" s="40" t="s">
        <v>8</v>
      </c>
      <c r="AJ73" s="41" t="s">
        <v>9</v>
      </c>
      <c r="AK73" s="41" t="s">
        <v>10</v>
      </c>
      <c r="AL73" s="42" t="s">
        <v>11</v>
      </c>
      <c r="AM73" s="43" t="s">
        <v>12</v>
      </c>
      <c r="AN73" s="44"/>
      <c r="AO73" s="44"/>
      <c r="AP73" s="44"/>
      <c r="AQ73" s="44"/>
      <c r="AR73" s="44"/>
      <c r="AS73" s="44"/>
    </row>
    <row r="74" spans="1:45" s="1" customFormat="1" ht="21" customHeight="1">
      <c r="A74" s="19"/>
      <c r="B74" s="20"/>
      <c r="C74" s="28">
        <f>IF(MONTH(DATE($C$70,$G$70,COLUMN(A70)))=$G$70,DATE($C$70,$G$70,COLUMN(U69)),"")</f>
        <v>44248</v>
      </c>
      <c r="D74" s="28">
        <f aca="true" t="shared" si="24" ref="D74:AG74">IF(MONTH(DATE($C$70,$G$70,COLUMN(B70)))=$G$70,DATE($C$70,$G$70,COLUMN(V69)),"")</f>
        <v>44249</v>
      </c>
      <c r="E74" s="28">
        <f t="shared" si="24"/>
        <v>44250</v>
      </c>
      <c r="F74" s="28">
        <f t="shared" si="24"/>
        <v>44251</v>
      </c>
      <c r="G74" s="28">
        <f t="shared" si="24"/>
        <v>44252</v>
      </c>
      <c r="H74" s="28">
        <f t="shared" si="24"/>
        <v>44253</v>
      </c>
      <c r="I74" s="28">
        <f t="shared" si="24"/>
        <v>44254</v>
      </c>
      <c r="J74" s="28">
        <f t="shared" si="24"/>
        <v>44255</v>
      </c>
      <c r="K74" s="28">
        <f t="shared" si="24"/>
        <v>44256</v>
      </c>
      <c r="L74" s="28">
        <f t="shared" si="24"/>
        <v>44257</v>
      </c>
      <c r="M74" s="28">
        <f t="shared" si="24"/>
        <v>44258</v>
      </c>
      <c r="N74" s="28">
        <f t="shared" si="24"/>
        <v>44259</v>
      </c>
      <c r="O74" s="28">
        <f t="shared" si="24"/>
        <v>44260</v>
      </c>
      <c r="P74" s="28">
        <f t="shared" si="24"/>
        <v>44261</v>
      </c>
      <c r="Q74" s="28">
        <f t="shared" si="24"/>
        <v>44262</v>
      </c>
      <c r="R74" s="28">
        <f t="shared" si="24"/>
        <v>44263</v>
      </c>
      <c r="S74" s="28">
        <f t="shared" si="24"/>
        <v>44264</v>
      </c>
      <c r="T74" s="28">
        <f t="shared" si="24"/>
        <v>44265</v>
      </c>
      <c r="U74" s="28">
        <f t="shared" si="24"/>
        <v>44266</v>
      </c>
      <c r="V74" s="28">
        <f t="shared" si="24"/>
        <v>44267</v>
      </c>
      <c r="W74" s="28">
        <f t="shared" si="24"/>
        <v>44268</v>
      </c>
      <c r="X74" s="28">
        <f t="shared" si="24"/>
        <v>44269</v>
      </c>
      <c r="Y74" s="28">
        <f t="shared" si="24"/>
        <v>44270</v>
      </c>
      <c r="Z74" s="28">
        <f t="shared" si="24"/>
        <v>44271</v>
      </c>
      <c r="AA74" s="28">
        <f t="shared" si="24"/>
        <v>44272</v>
      </c>
      <c r="AB74" s="28">
        <f aca="true" t="shared" si="25" ref="AB74:AG74">IF(MONTH(DATE($C$70,$G$70,COLUMN(Z70)))=$G$70,DATE($C$70,$G$70,COLUMN(AT69)),"")</f>
        <v>44273</v>
      </c>
      <c r="AC74" s="28">
        <f t="shared" si="25"/>
        <v>44274</v>
      </c>
      <c r="AD74" s="28">
        <f t="shared" si="25"/>
        <v>44275</v>
      </c>
      <c r="AE74" s="28">
        <f t="shared" si="25"/>
      </c>
      <c r="AF74" s="28">
        <f t="shared" si="25"/>
      </c>
      <c r="AG74" s="28">
        <f t="shared" si="25"/>
      </c>
      <c r="AH74" s="45" t="s">
        <v>13</v>
      </c>
      <c r="AI74" s="45" t="s">
        <v>13</v>
      </c>
      <c r="AJ74" s="45" t="s">
        <v>13</v>
      </c>
      <c r="AK74" s="45" t="s">
        <v>13</v>
      </c>
      <c r="AL74" s="46" t="s">
        <v>13</v>
      </c>
      <c r="AM74" s="45" t="s">
        <v>13</v>
      </c>
      <c r="AN74" s="44"/>
      <c r="AO74" s="44"/>
      <c r="AP74" s="44"/>
      <c r="AQ74" s="44"/>
      <c r="AR74" s="44"/>
      <c r="AS74" s="44"/>
    </row>
    <row r="75" spans="1:45" s="1" customFormat="1" ht="16.5" customHeight="1">
      <c r="A75" s="22">
        <v>1</v>
      </c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32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>
        <f aca="true" t="shared" si="26" ref="AH75:AH85">(COUNTIF(C75:AG75,"1"))*1+(COUNTIF(C75:AG75,"0.5"))*0.5</f>
        <v>0</v>
      </c>
      <c r="AI75" s="24">
        <f aca="true" t="shared" si="27" ref="AI75:AI85">(COUNTIF(C75:AG75,"●"))*1</f>
        <v>0</v>
      </c>
      <c r="AJ75" s="24">
        <f aca="true" t="shared" si="28" ref="AJ75:AJ85">(COUNTIF(C75:AG75,"○"))*1</f>
        <v>0</v>
      </c>
      <c r="AK75" s="47">
        <f aca="true" t="shared" si="29" ref="AK75:AK85">(COUNTIF(C75:AG75,"☆")*1)</f>
        <v>0</v>
      </c>
      <c r="AL75" s="24">
        <f aca="true" t="shared" si="30" ref="AL75:AL85">(COUNTIF(C75:AG75,"△"))*1+(COUNTIF(C75:AG75,"△/2"))*0.5</f>
        <v>0</v>
      </c>
      <c r="AM75" s="48">
        <f>(COUNTIF(D75:AH75,"※"))*1</f>
        <v>0</v>
      </c>
      <c r="AN75" s="44"/>
      <c r="AO75" s="44"/>
      <c r="AP75" s="44"/>
      <c r="AQ75" s="44"/>
      <c r="AR75" s="44"/>
      <c r="AS75" s="44"/>
    </row>
    <row r="76" spans="1:45" ht="16.5" customHeight="1">
      <c r="A76" s="22">
        <v>2</v>
      </c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32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>
        <f t="shared" si="26"/>
        <v>0</v>
      </c>
      <c r="AI76" s="24">
        <f t="shared" si="27"/>
        <v>0</v>
      </c>
      <c r="AJ76" s="24">
        <f t="shared" si="28"/>
        <v>0</v>
      </c>
      <c r="AK76" s="47">
        <f t="shared" si="29"/>
        <v>0</v>
      </c>
      <c r="AL76" s="24">
        <f t="shared" si="30"/>
        <v>0</v>
      </c>
      <c r="AM76" s="49"/>
      <c r="AN76" s="50"/>
      <c r="AO76" s="50"/>
      <c r="AP76" s="50"/>
      <c r="AQ76" s="50"/>
      <c r="AR76" s="50"/>
      <c r="AS76" s="50"/>
    </row>
    <row r="77" spans="1:45" ht="16.5" customHeight="1">
      <c r="A77" s="22">
        <v>3</v>
      </c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32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>
        <f t="shared" si="26"/>
        <v>0</v>
      </c>
      <c r="AI77" s="24">
        <f t="shared" si="27"/>
        <v>0</v>
      </c>
      <c r="AJ77" s="24">
        <f t="shared" si="28"/>
        <v>0</v>
      </c>
      <c r="AK77" s="47">
        <f t="shared" si="29"/>
        <v>0</v>
      </c>
      <c r="AL77" s="24">
        <f t="shared" si="30"/>
        <v>0</v>
      </c>
      <c r="AM77" s="49"/>
      <c r="AN77" s="50"/>
      <c r="AO77" s="50"/>
      <c r="AP77" s="50"/>
      <c r="AQ77" s="50"/>
      <c r="AR77" s="50"/>
      <c r="AS77" s="50"/>
    </row>
    <row r="78" spans="1:45" ht="16.5" customHeight="1">
      <c r="A78" s="22">
        <v>4</v>
      </c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32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>
        <f t="shared" si="26"/>
        <v>0</v>
      </c>
      <c r="AI78" s="24">
        <f t="shared" si="27"/>
        <v>0</v>
      </c>
      <c r="AJ78" s="24">
        <f t="shared" si="28"/>
        <v>0</v>
      </c>
      <c r="AK78" s="47">
        <f t="shared" si="29"/>
        <v>0</v>
      </c>
      <c r="AL78" s="24">
        <f t="shared" si="30"/>
        <v>0</v>
      </c>
      <c r="AM78" s="49"/>
      <c r="AN78" s="50"/>
      <c r="AO78" s="50"/>
      <c r="AP78" s="50"/>
      <c r="AQ78" s="50"/>
      <c r="AR78" s="50"/>
      <c r="AS78" s="50"/>
    </row>
    <row r="79" spans="1:45" ht="16.5" customHeight="1">
      <c r="A79" s="22">
        <v>5</v>
      </c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32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>
        <f t="shared" si="26"/>
        <v>0</v>
      </c>
      <c r="AI79" s="24">
        <f t="shared" si="27"/>
        <v>0</v>
      </c>
      <c r="AJ79" s="24">
        <f t="shared" si="28"/>
        <v>0</v>
      </c>
      <c r="AK79" s="47">
        <f t="shared" si="29"/>
        <v>0</v>
      </c>
      <c r="AL79" s="24">
        <f t="shared" si="30"/>
        <v>0</v>
      </c>
      <c r="AM79" s="49"/>
      <c r="AN79" s="50"/>
      <c r="AO79" s="50"/>
      <c r="AP79" s="50"/>
      <c r="AQ79" s="50"/>
      <c r="AR79" s="50"/>
      <c r="AS79" s="50"/>
    </row>
    <row r="80" spans="1:45" ht="16.5" customHeight="1">
      <c r="A80" s="22">
        <v>6</v>
      </c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32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>
        <f t="shared" si="26"/>
        <v>0</v>
      </c>
      <c r="AI80" s="24">
        <f t="shared" si="27"/>
        <v>0</v>
      </c>
      <c r="AJ80" s="24">
        <f t="shared" si="28"/>
        <v>0</v>
      </c>
      <c r="AK80" s="47">
        <f t="shared" si="29"/>
        <v>0</v>
      </c>
      <c r="AL80" s="24">
        <f t="shared" si="30"/>
        <v>0</v>
      </c>
      <c r="AM80" s="49"/>
      <c r="AN80" s="50"/>
      <c r="AO80" s="50"/>
      <c r="AP80" s="50"/>
      <c r="AQ80" s="50"/>
      <c r="AR80" s="50"/>
      <c r="AS80" s="50"/>
    </row>
    <row r="81" spans="1:45" ht="16.5" customHeight="1">
      <c r="A81" s="22">
        <v>7</v>
      </c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32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>
        <f t="shared" si="26"/>
        <v>0</v>
      </c>
      <c r="AI81" s="24">
        <f t="shared" si="27"/>
        <v>0</v>
      </c>
      <c r="AJ81" s="24">
        <f t="shared" si="28"/>
        <v>0</v>
      </c>
      <c r="AK81" s="47">
        <f t="shared" si="29"/>
        <v>0</v>
      </c>
      <c r="AL81" s="24">
        <f t="shared" si="30"/>
        <v>0</v>
      </c>
      <c r="AM81" s="49"/>
      <c r="AN81" s="50"/>
      <c r="AO81" s="50"/>
      <c r="AP81" s="50"/>
      <c r="AQ81" s="50"/>
      <c r="AR81" s="50"/>
      <c r="AS81" s="50"/>
    </row>
    <row r="82" spans="1:45" ht="16.5" customHeight="1">
      <c r="A82" s="22">
        <v>8</v>
      </c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32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>
        <f t="shared" si="26"/>
        <v>0</v>
      </c>
      <c r="AI82" s="24">
        <f t="shared" si="27"/>
        <v>0</v>
      </c>
      <c r="AJ82" s="24">
        <f t="shared" si="28"/>
        <v>0</v>
      </c>
      <c r="AK82" s="47">
        <f t="shared" si="29"/>
        <v>0</v>
      </c>
      <c r="AL82" s="24">
        <f t="shared" si="30"/>
        <v>0</v>
      </c>
      <c r="AM82" s="49"/>
      <c r="AN82" s="50"/>
      <c r="AO82" s="50"/>
      <c r="AP82" s="50"/>
      <c r="AQ82" s="50"/>
      <c r="AR82" s="50"/>
      <c r="AS82" s="50"/>
    </row>
    <row r="83" spans="1:45" ht="16.5" customHeight="1">
      <c r="A83" s="22">
        <v>9</v>
      </c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32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>
        <f t="shared" si="26"/>
        <v>0</v>
      </c>
      <c r="AI83" s="24">
        <f t="shared" si="27"/>
        <v>0</v>
      </c>
      <c r="AJ83" s="24">
        <f t="shared" si="28"/>
        <v>0</v>
      </c>
      <c r="AK83" s="47">
        <f t="shared" si="29"/>
        <v>0</v>
      </c>
      <c r="AL83" s="24">
        <f t="shared" si="30"/>
        <v>0</v>
      </c>
      <c r="AM83" s="49"/>
      <c r="AN83" s="50"/>
      <c r="AO83" s="50"/>
      <c r="AP83" s="50"/>
      <c r="AQ83" s="50"/>
      <c r="AR83" s="50"/>
      <c r="AS83" s="50"/>
    </row>
    <row r="84" spans="1:45" ht="16.5" customHeight="1">
      <c r="A84" s="22">
        <v>10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32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>
        <f t="shared" si="26"/>
        <v>0</v>
      </c>
      <c r="AI84" s="24">
        <f t="shared" si="27"/>
        <v>0</v>
      </c>
      <c r="AJ84" s="24">
        <f t="shared" si="28"/>
        <v>0</v>
      </c>
      <c r="AK84" s="47">
        <f t="shared" si="29"/>
        <v>0</v>
      </c>
      <c r="AL84" s="24">
        <f t="shared" si="30"/>
        <v>0</v>
      </c>
      <c r="AM84" s="49"/>
      <c r="AN84" s="50"/>
      <c r="AO84" s="50"/>
      <c r="AP84" s="50"/>
      <c r="AQ84" s="50"/>
      <c r="AR84" s="50"/>
      <c r="AS84" s="50"/>
    </row>
    <row r="85" spans="1:45" ht="16.5" customHeight="1">
      <c r="A85" s="22"/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32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>
        <f t="shared" si="26"/>
        <v>0</v>
      </c>
      <c r="AI85" s="24">
        <f t="shared" si="27"/>
        <v>0</v>
      </c>
      <c r="AJ85" s="24">
        <f t="shared" si="28"/>
        <v>0</v>
      </c>
      <c r="AK85" s="47">
        <f t="shared" si="29"/>
        <v>0</v>
      </c>
      <c r="AL85" s="24">
        <f t="shared" si="30"/>
        <v>0</v>
      </c>
      <c r="AM85" s="49"/>
      <c r="AN85" s="50"/>
      <c r="AO85" s="50"/>
      <c r="AP85" s="50"/>
      <c r="AQ85" s="50"/>
      <c r="AR85" s="50"/>
      <c r="AS85" s="50"/>
    </row>
    <row r="86" spans="1:45" ht="16.5" customHeight="1">
      <c r="A86" s="22">
        <f>IF(B86="","",ROW()-5)</f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>
        <f>SUM(AH75:AH85)</f>
        <v>0</v>
      </c>
      <c r="AI86" s="24">
        <f>SUM(AI75:AI83)</f>
        <v>0</v>
      </c>
      <c r="AJ86" s="24">
        <f>SUM(AJ75:AJ83)</f>
        <v>0</v>
      </c>
      <c r="AK86" s="24">
        <f>SUM(AK75:AK83)</f>
        <v>0</v>
      </c>
      <c r="AL86" s="24">
        <f>SUM(AL75:AL83)</f>
        <v>0</v>
      </c>
      <c r="AM86" s="24">
        <f>SUM(AM75:AM83)</f>
        <v>0</v>
      </c>
      <c r="AN86" s="50"/>
      <c r="AO86" s="50"/>
      <c r="AP86" s="50"/>
      <c r="AQ86" s="50"/>
      <c r="AR86" s="50"/>
      <c r="AS86" s="50"/>
    </row>
    <row r="87" spans="1:45" s="4" customFormat="1" ht="16.5" customHeight="1">
      <c r="A87" s="25" t="s">
        <v>15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51"/>
      <c r="AM87" s="52"/>
      <c r="AN87" s="53"/>
      <c r="AO87" s="53"/>
      <c r="AP87" s="53"/>
      <c r="AQ87" s="53"/>
      <c r="AR87" s="53"/>
      <c r="AS87" s="53"/>
    </row>
    <row r="88" spans="1:45" s="4" customFormat="1" ht="29.25" customHeight="1">
      <c r="A88" s="26" t="s">
        <v>16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53"/>
      <c r="AN88" s="53"/>
      <c r="AO88" s="53"/>
      <c r="AP88" s="53"/>
      <c r="AQ88" s="53"/>
      <c r="AR88" s="53"/>
      <c r="AS88" s="53"/>
    </row>
    <row r="90" spans="1:38" s="1" customFormat="1" ht="16.5" customHeight="1">
      <c r="A90" s="7" t="s">
        <v>0</v>
      </c>
      <c r="B90" s="7"/>
      <c r="C90" s="8">
        <v>2021</v>
      </c>
      <c r="D90" s="9"/>
      <c r="E90" s="9"/>
      <c r="F90" s="10" t="s">
        <v>1</v>
      </c>
      <c r="G90" s="11">
        <v>3</v>
      </c>
      <c r="H90" s="12"/>
      <c r="I90" s="10" t="s">
        <v>2</v>
      </c>
      <c r="J90" s="29" t="s">
        <v>3</v>
      </c>
      <c r="K90" s="29" t="s">
        <v>3</v>
      </c>
      <c r="L90" s="29" t="s">
        <v>3</v>
      </c>
      <c r="M90" s="29" t="s">
        <v>3</v>
      </c>
      <c r="N90" s="29" t="s">
        <v>3</v>
      </c>
      <c r="O90" s="29" t="s">
        <v>3</v>
      </c>
      <c r="P90" s="30" t="str">
        <f ca="1">"今天是:"&amp;TEXT(TODAY(),"yyyy年m月d日")&amp;"【"&amp;TEXT(TODAY(),"[$-804]aaaa;@")&amp;"】"</f>
        <v>今天是:2021年4月20日【星期二】</v>
      </c>
      <c r="Q90" s="33"/>
      <c r="R90" s="33"/>
      <c r="S90" s="33"/>
      <c r="T90" s="33"/>
      <c r="U90" s="33"/>
      <c r="V90" s="33"/>
      <c r="W90" s="33"/>
      <c r="X90" s="33"/>
      <c r="Y90" s="33"/>
      <c r="Z90" s="29" t="s">
        <v>3</v>
      </c>
      <c r="AA90" s="34"/>
      <c r="AB90" s="34"/>
      <c r="AC90" s="34"/>
      <c r="AD90" s="34"/>
      <c r="AE90" s="34"/>
      <c r="AF90" s="34"/>
      <c r="AG90" s="34"/>
      <c r="AH90" s="34"/>
      <c r="AI90" s="34"/>
      <c r="AJ90" s="37"/>
      <c r="AK90" s="37"/>
      <c r="AL90" s="37"/>
    </row>
    <row r="91" spans="1:38" s="1" customFormat="1" ht="16.5" customHeight="1">
      <c r="A91" s="7" t="s">
        <v>0</v>
      </c>
      <c r="B91" s="7"/>
      <c r="C91" s="8">
        <v>2021</v>
      </c>
      <c r="D91" s="9"/>
      <c r="E91" s="9"/>
      <c r="F91" s="10" t="s">
        <v>1</v>
      </c>
      <c r="G91" s="11">
        <v>2</v>
      </c>
      <c r="H91" s="11"/>
      <c r="I91" s="10" t="s">
        <v>2</v>
      </c>
      <c r="J91" s="29"/>
      <c r="K91" s="29"/>
      <c r="L91" s="29"/>
      <c r="M91" s="29"/>
      <c r="N91" s="29"/>
      <c r="O91" s="29"/>
      <c r="P91" s="30"/>
      <c r="Q91" s="33"/>
      <c r="R91" s="33"/>
      <c r="S91" s="33"/>
      <c r="T91" s="33"/>
      <c r="U91" s="33"/>
      <c r="V91" s="33"/>
      <c r="W91" s="33"/>
      <c r="X91" s="33"/>
      <c r="Y91" s="33"/>
      <c r="Z91" s="29"/>
      <c r="AA91" s="34"/>
      <c r="AB91" s="34"/>
      <c r="AC91" s="34"/>
      <c r="AD91" s="34"/>
      <c r="AE91" s="34"/>
      <c r="AF91" s="34"/>
      <c r="AG91" s="34"/>
      <c r="AH91" s="34"/>
      <c r="AI91" s="34"/>
      <c r="AJ91" s="37"/>
      <c r="AK91" s="37"/>
      <c r="AL91" s="37"/>
    </row>
    <row r="92" spans="1:45" s="2" customFormat="1" ht="22.5" customHeight="1">
      <c r="A92" s="13" t="str">
        <f>C90&amp;F90&amp;G90&amp;I90&amp;"份考勤表"</f>
        <v>2021年3月份考勤表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36"/>
      <c r="AN92" s="36"/>
      <c r="AO92" s="36"/>
      <c r="AP92" s="36"/>
      <c r="AQ92" s="36"/>
      <c r="AR92" s="36"/>
      <c r="AS92" s="36"/>
    </row>
    <row r="93" spans="1:45" s="3" customFormat="1" ht="13.5" customHeight="1">
      <c r="A93" s="14"/>
      <c r="B93" s="14"/>
      <c r="C93" s="14"/>
      <c r="D93" s="1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Z93" s="35"/>
      <c r="AA93" s="35"/>
      <c r="AB93" s="35"/>
      <c r="AC93" s="35"/>
      <c r="AD93" s="35"/>
      <c r="AE93" s="35"/>
      <c r="AF93" s="35"/>
      <c r="AG93" s="15"/>
      <c r="AI93" s="15"/>
      <c r="AJ93" s="15"/>
      <c r="AK93" s="15"/>
      <c r="AL93" s="15"/>
      <c r="AM93" s="38"/>
      <c r="AN93" s="38"/>
      <c r="AO93" s="38"/>
      <c r="AP93" s="38"/>
      <c r="AQ93" s="38"/>
      <c r="AR93" s="38"/>
      <c r="AS93" s="38"/>
    </row>
    <row r="94" spans="1:45" s="1" customFormat="1" ht="25.5" customHeight="1">
      <c r="A94" s="16" t="s">
        <v>5</v>
      </c>
      <c r="B94" s="17" t="s">
        <v>6</v>
      </c>
      <c r="C94" s="27" t="str">
        <f>TEXT(C95,"AAA")</f>
        <v>日</v>
      </c>
      <c r="D94" s="27" t="str">
        <f aca="true" t="shared" si="31" ref="D94:AG94">TEXT(D95,"AAA")</f>
        <v>一</v>
      </c>
      <c r="E94" s="27" t="str">
        <f t="shared" si="31"/>
        <v>二</v>
      </c>
      <c r="F94" s="27" t="str">
        <f t="shared" si="31"/>
        <v>三</v>
      </c>
      <c r="G94" s="27" t="str">
        <f t="shared" si="31"/>
        <v>四</v>
      </c>
      <c r="H94" s="27" t="str">
        <f t="shared" si="31"/>
        <v>五</v>
      </c>
      <c r="I94" s="27" t="str">
        <f t="shared" si="31"/>
        <v>六</v>
      </c>
      <c r="J94" s="27" t="str">
        <f t="shared" si="31"/>
        <v>日</v>
      </c>
      <c r="K94" s="27" t="str">
        <f t="shared" si="31"/>
        <v>一</v>
      </c>
      <c r="L94" s="27" t="str">
        <f t="shared" si="31"/>
        <v>二</v>
      </c>
      <c r="M94" s="27" t="str">
        <f t="shared" si="31"/>
        <v>三</v>
      </c>
      <c r="N94" s="27" t="str">
        <f t="shared" si="31"/>
        <v>四</v>
      </c>
      <c r="O94" s="27" t="str">
        <f t="shared" si="31"/>
        <v>五</v>
      </c>
      <c r="P94" s="27" t="str">
        <f t="shared" si="31"/>
        <v>六</v>
      </c>
      <c r="Q94" s="27" t="str">
        <f t="shared" si="31"/>
        <v>日</v>
      </c>
      <c r="R94" s="27" t="str">
        <f t="shared" si="31"/>
        <v>一</v>
      </c>
      <c r="S94" s="27" t="str">
        <f t="shared" si="31"/>
        <v>二</v>
      </c>
      <c r="T94" s="27" t="str">
        <f t="shared" si="31"/>
        <v>三</v>
      </c>
      <c r="U94" s="27" t="str">
        <f t="shared" si="31"/>
        <v>四</v>
      </c>
      <c r="V94" s="27" t="str">
        <f t="shared" si="31"/>
        <v>五</v>
      </c>
      <c r="W94" s="27" t="str">
        <f t="shared" si="31"/>
        <v>六</v>
      </c>
      <c r="X94" s="27" t="str">
        <f t="shared" si="31"/>
        <v>日</v>
      </c>
      <c r="Y94" s="27" t="str">
        <f t="shared" si="31"/>
        <v>一</v>
      </c>
      <c r="Z94" s="27" t="str">
        <f t="shared" si="31"/>
        <v>二</v>
      </c>
      <c r="AA94" s="27" t="str">
        <f t="shared" si="31"/>
        <v>三</v>
      </c>
      <c r="AB94" s="27" t="str">
        <f t="shared" si="31"/>
        <v>四</v>
      </c>
      <c r="AC94" s="27" t="str">
        <f t="shared" si="31"/>
        <v>五</v>
      </c>
      <c r="AD94" s="27" t="str">
        <f t="shared" si="31"/>
        <v>六</v>
      </c>
      <c r="AE94" s="27">
        <f t="shared" si="31"/>
      </c>
      <c r="AF94" s="27">
        <f t="shared" si="31"/>
      </c>
      <c r="AG94" s="27">
        <f t="shared" si="31"/>
      </c>
      <c r="AH94" s="39" t="s">
        <v>7</v>
      </c>
      <c r="AI94" s="40" t="s">
        <v>8</v>
      </c>
      <c r="AJ94" s="41" t="s">
        <v>9</v>
      </c>
      <c r="AK94" s="41" t="s">
        <v>10</v>
      </c>
      <c r="AL94" s="42" t="s">
        <v>11</v>
      </c>
      <c r="AM94" s="43" t="s">
        <v>12</v>
      </c>
      <c r="AN94" s="44"/>
      <c r="AO94" s="44"/>
      <c r="AP94" s="44"/>
      <c r="AQ94" s="44"/>
      <c r="AR94" s="44"/>
      <c r="AS94" s="44"/>
    </row>
    <row r="95" spans="1:45" s="1" customFormat="1" ht="21" customHeight="1">
      <c r="A95" s="19"/>
      <c r="B95" s="20"/>
      <c r="C95" s="28">
        <f>IF(MONTH(DATE($C$91,$G$91,COLUMN(A91)))=$G$91,DATE($C$91,$G$91,COLUMN(U90)),"")</f>
        <v>44248</v>
      </c>
      <c r="D95" s="28">
        <f aca="true" t="shared" si="32" ref="D95:AG95">IF(MONTH(DATE($C$91,$G$91,COLUMN(B91)))=$G$91,DATE($C$91,$G$91,COLUMN(V90)),"")</f>
        <v>44249</v>
      </c>
      <c r="E95" s="28">
        <f t="shared" si="32"/>
        <v>44250</v>
      </c>
      <c r="F95" s="28">
        <f t="shared" si="32"/>
        <v>44251</v>
      </c>
      <c r="G95" s="28">
        <f t="shared" si="32"/>
        <v>44252</v>
      </c>
      <c r="H95" s="28">
        <f t="shared" si="32"/>
        <v>44253</v>
      </c>
      <c r="I95" s="28">
        <f t="shared" si="32"/>
        <v>44254</v>
      </c>
      <c r="J95" s="28">
        <f t="shared" si="32"/>
        <v>44255</v>
      </c>
      <c r="K95" s="28">
        <f t="shared" si="32"/>
        <v>44256</v>
      </c>
      <c r="L95" s="28">
        <f t="shared" si="32"/>
        <v>44257</v>
      </c>
      <c r="M95" s="28">
        <f t="shared" si="32"/>
        <v>44258</v>
      </c>
      <c r="N95" s="28">
        <f t="shared" si="32"/>
        <v>44259</v>
      </c>
      <c r="O95" s="28">
        <f t="shared" si="32"/>
        <v>44260</v>
      </c>
      <c r="P95" s="28">
        <f t="shared" si="32"/>
        <v>44261</v>
      </c>
      <c r="Q95" s="28">
        <f t="shared" si="32"/>
        <v>44262</v>
      </c>
      <c r="R95" s="28">
        <f t="shared" si="32"/>
        <v>44263</v>
      </c>
      <c r="S95" s="28">
        <f t="shared" si="32"/>
        <v>44264</v>
      </c>
      <c r="T95" s="28">
        <f t="shared" si="32"/>
        <v>44265</v>
      </c>
      <c r="U95" s="28">
        <f t="shared" si="32"/>
        <v>44266</v>
      </c>
      <c r="V95" s="28">
        <f t="shared" si="32"/>
        <v>44267</v>
      </c>
      <c r="W95" s="28">
        <f t="shared" si="32"/>
        <v>44268</v>
      </c>
      <c r="X95" s="28">
        <f t="shared" si="32"/>
        <v>44269</v>
      </c>
      <c r="Y95" s="28">
        <f t="shared" si="32"/>
        <v>44270</v>
      </c>
      <c r="Z95" s="28">
        <f t="shared" si="32"/>
        <v>44271</v>
      </c>
      <c r="AA95" s="28">
        <f t="shared" si="32"/>
        <v>44272</v>
      </c>
      <c r="AB95" s="28">
        <f>IF(MONTH(DATE($C$91,$G$91,COLUMN(Z91)))=$G$91,DATE($C$91,$G$91,COLUMN(AT90)),"")</f>
        <v>44273</v>
      </c>
      <c r="AC95" s="28">
        <f>IF(MONTH(DATE($C$91,$G$91,COLUMN(AA91)))=$G$91,DATE($C$91,$G$91,COLUMN(AU90)),"")</f>
        <v>44274</v>
      </c>
      <c r="AD95" s="28">
        <f>IF(MONTH(DATE($C$91,$G$91,COLUMN(AB91)))=$G$91,DATE($C$91,$G$91,COLUMN(AV90)),"")</f>
        <v>44275</v>
      </c>
      <c r="AE95" s="28">
        <f>IF(MONTH(DATE($C$91,$G$91,COLUMN(AC91)))=$G$91,DATE($C$91,$G$91,COLUMN(AW90)),"")</f>
      </c>
      <c r="AF95" s="28">
        <f>IF(MONTH(DATE($C$91,$G$91,COLUMN(AD91)))=$G$91,DATE($C$91,$G$91,COLUMN(AX90)),"")</f>
      </c>
      <c r="AG95" s="28">
        <f>IF(MONTH(DATE($C$91,$G$91,COLUMN(AE91)))=$G$91,DATE($C$91,$G$91,COLUMN(#REF!)),"")</f>
      </c>
      <c r="AH95" s="45" t="s">
        <v>13</v>
      </c>
      <c r="AI95" s="45" t="s">
        <v>13</v>
      </c>
      <c r="AJ95" s="45" t="s">
        <v>13</v>
      </c>
      <c r="AK95" s="45" t="s">
        <v>13</v>
      </c>
      <c r="AL95" s="46" t="s">
        <v>13</v>
      </c>
      <c r="AM95" s="45" t="s">
        <v>13</v>
      </c>
      <c r="AN95" s="44"/>
      <c r="AO95" s="44"/>
      <c r="AP95" s="44"/>
      <c r="AQ95" s="44"/>
      <c r="AR95" s="44"/>
      <c r="AS95" s="44"/>
    </row>
    <row r="96" spans="1:45" s="1" customFormat="1" ht="16.5" customHeight="1">
      <c r="A96" s="22">
        <v>1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32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>
        <f aca="true" t="shared" si="33" ref="AH96:AH106">(COUNTIF(C96:AG96,"1"))*1+(COUNTIF(C96:AG96,"0.5"))*0.5</f>
        <v>0</v>
      </c>
      <c r="AI96" s="24">
        <f aca="true" t="shared" si="34" ref="AI96:AI106">(COUNTIF(C96:AG96,"●"))*1</f>
        <v>0</v>
      </c>
      <c r="AJ96" s="24">
        <f aca="true" t="shared" si="35" ref="AJ96:AJ106">(COUNTIF(C96:AG96,"○"))*1</f>
        <v>0</v>
      </c>
      <c r="AK96" s="47">
        <f aca="true" t="shared" si="36" ref="AK96:AK106">(COUNTIF(C96:AG96,"☆")*1)</f>
        <v>0</v>
      </c>
      <c r="AL96" s="24">
        <f aca="true" t="shared" si="37" ref="AL96:AL106">(COUNTIF(C96:AG96,"△"))*1+(COUNTIF(C96:AG96,"△/2"))*0.5</f>
        <v>0</v>
      </c>
      <c r="AM96" s="48">
        <f>(COUNTIF(D96:AH96,"※"))*1</f>
        <v>0</v>
      </c>
      <c r="AN96" s="44"/>
      <c r="AO96" s="44"/>
      <c r="AP96" s="44"/>
      <c r="AQ96" s="44"/>
      <c r="AR96" s="44"/>
      <c r="AS96" s="44"/>
    </row>
    <row r="97" spans="1:45" ht="16.5" customHeight="1">
      <c r="A97" s="22">
        <v>2</v>
      </c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32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>
        <f t="shared" si="33"/>
        <v>0</v>
      </c>
      <c r="AI97" s="24">
        <f t="shared" si="34"/>
        <v>0</v>
      </c>
      <c r="AJ97" s="24">
        <f t="shared" si="35"/>
        <v>0</v>
      </c>
      <c r="AK97" s="47">
        <f t="shared" si="36"/>
        <v>0</v>
      </c>
      <c r="AL97" s="24">
        <f t="shared" si="37"/>
        <v>0</v>
      </c>
      <c r="AM97" s="49"/>
      <c r="AN97" s="50"/>
      <c r="AO97" s="50"/>
      <c r="AP97" s="50"/>
      <c r="AQ97" s="50"/>
      <c r="AR97" s="50"/>
      <c r="AS97" s="50"/>
    </row>
    <row r="98" spans="1:45" ht="16.5" customHeight="1">
      <c r="A98" s="22">
        <v>3</v>
      </c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32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>
        <f t="shared" si="33"/>
        <v>0</v>
      </c>
      <c r="AI98" s="24">
        <f t="shared" si="34"/>
        <v>0</v>
      </c>
      <c r="AJ98" s="24">
        <f t="shared" si="35"/>
        <v>0</v>
      </c>
      <c r="AK98" s="47">
        <f t="shared" si="36"/>
        <v>0</v>
      </c>
      <c r="AL98" s="24">
        <f t="shared" si="37"/>
        <v>0</v>
      </c>
      <c r="AM98" s="49"/>
      <c r="AN98" s="50"/>
      <c r="AO98" s="50"/>
      <c r="AP98" s="50"/>
      <c r="AQ98" s="50"/>
      <c r="AR98" s="50"/>
      <c r="AS98" s="50"/>
    </row>
    <row r="99" spans="1:45" ht="16.5" customHeight="1">
      <c r="A99" s="22">
        <v>4</v>
      </c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32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>
        <f t="shared" si="33"/>
        <v>0</v>
      </c>
      <c r="AI99" s="24">
        <f t="shared" si="34"/>
        <v>0</v>
      </c>
      <c r="AJ99" s="24">
        <f t="shared" si="35"/>
        <v>0</v>
      </c>
      <c r="AK99" s="47">
        <f t="shared" si="36"/>
        <v>0</v>
      </c>
      <c r="AL99" s="24">
        <f t="shared" si="37"/>
        <v>0</v>
      </c>
      <c r="AM99" s="49"/>
      <c r="AN99" s="50"/>
      <c r="AO99" s="50"/>
      <c r="AP99" s="50"/>
      <c r="AQ99" s="50"/>
      <c r="AR99" s="50"/>
      <c r="AS99" s="50"/>
    </row>
    <row r="100" spans="1:45" ht="16.5" customHeight="1">
      <c r="A100" s="22">
        <v>5</v>
      </c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32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>
        <f t="shared" si="33"/>
        <v>0</v>
      </c>
      <c r="AI100" s="24">
        <f t="shared" si="34"/>
        <v>0</v>
      </c>
      <c r="AJ100" s="24">
        <f t="shared" si="35"/>
        <v>0</v>
      </c>
      <c r="AK100" s="47">
        <f t="shared" si="36"/>
        <v>0</v>
      </c>
      <c r="AL100" s="24">
        <f t="shared" si="37"/>
        <v>0</v>
      </c>
      <c r="AM100" s="49"/>
      <c r="AN100" s="50"/>
      <c r="AO100" s="50"/>
      <c r="AP100" s="50"/>
      <c r="AQ100" s="50"/>
      <c r="AR100" s="50"/>
      <c r="AS100" s="50"/>
    </row>
    <row r="101" spans="1:45" ht="16.5" customHeight="1">
      <c r="A101" s="22">
        <v>6</v>
      </c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32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>
        <f t="shared" si="33"/>
        <v>0</v>
      </c>
      <c r="AI101" s="24">
        <f t="shared" si="34"/>
        <v>0</v>
      </c>
      <c r="AJ101" s="24">
        <f t="shared" si="35"/>
        <v>0</v>
      </c>
      <c r="AK101" s="47">
        <f t="shared" si="36"/>
        <v>0</v>
      </c>
      <c r="AL101" s="24">
        <f t="shared" si="37"/>
        <v>0</v>
      </c>
      <c r="AM101" s="49"/>
      <c r="AN101" s="50"/>
      <c r="AO101" s="50"/>
      <c r="AP101" s="50"/>
      <c r="AQ101" s="50"/>
      <c r="AR101" s="50"/>
      <c r="AS101" s="50"/>
    </row>
    <row r="102" spans="1:45" ht="16.5" customHeight="1">
      <c r="A102" s="22">
        <v>7</v>
      </c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32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>
        <f t="shared" si="33"/>
        <v>0</v>
      </c>
      <c r="AI102" s="24">
        <f t="shared" si="34"/>
        <v>0</v>
      </c>
      <c r="AJ102" s="24">
        <f t="shared" si="35"/>
        <v>0</v>
      </c>
      <c r="AK102" s="47">
        <f t="shared" si="36"/>
        <v>0</v>
      </c>
      <c r="AL102" s="24">
        <f t="shared" si="37"/>
        <v>0</v>
      </c>
      <c r="AM102" s="49"/>
      <c r="AN102" s="50"/>
      <c r="AO102" s="50"/>
      <c r="AP102" s="50"/>
      <c r="AQ102" s="50"/>
      <c r="AR102" s="50"/>
      <c r="AS102" s="50"/>
    </row>
    <row r="103" spans="1:45" ht="16.5" customHeight="1">
      <c r="A103" s="22">
        <v>8</v>
      </c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32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>
        <f t="shared" si="33"/>
        <v>0</v>
      </c>
      <c r="AI103" s="24">
        <f t="shared" si="34"/>
        <v>0</v>
      </c>
      <c r="AJ103" s="24">
        <f t="shared" si="35"/>
        <v>0</v>
      </c>
      <c r="AK103" s="47">
        <f t="shared" si="36"/>
        <v>0</v>
      </c>
      <c r="AL103" s="24">
        <f t="shared" si="37"/>
        <v>0</v>
      </c>
      <c r="AM103" s="49"/>
      <c r="AN103" s="50"/>
      <c r="AO103" s="50"/>
      <c r="AP103" s="50"/>
      <c r="AQ103" s="50"/>
      <c r="AR103" s="50"/>
      <c r="AS103" s="50"/>
    </row>
    <row r="104" spans="1:45" ht="16.5" customHeight="1">
      <c r="A104" s="22">
        <v>9</v>
      </c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32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>
        <f t="shared" si="33"/>
        <v>0</v>
      </c>
      <c r="AI104" s="24">
        <f t="shared" si="34"/>
        <v>0</v>
      </c>
      <c r="AJ104" s="24">
        <f t="shared" si="35"/>
        <v>0</v>
      </c>
      <c r="AK104" s="47">
        <f t="shared" si="36"/>
        <v>0</v>
      </c>
      <c r="AL104" s="24">
        <f t="shared" si="37"/>
        <v>0</v>
      </c>
      <c r="AM104" s="49"/>
      <c r="AN104" s="50"/>
      <c r="AO104" s="50"/>
      <c r="AP104" s="50"/>
      <c r="AQ104" s="50"/>
      <c r="AR104" s="50"/>
      <c r="AS104" s="50"/>
    </row>
    <row r="105" spans="1:45" ht="16.5" customHeight="1">
      <c r="A105" s="22">
        <v>10</v>
      </c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32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>
        <f t="shared" si="33"/>
        <v>0</v>
      </c>
      <c r="AI105" s="24">
        <f t="shared" si="34"/>
        <v>0</v>
      </c>
      <c r="AJ105" s="24">
        <f t="shared" si="35"/>
        <v>0</v>
      </c>
      <c r="AK105" s="47">
        <f t="shared" si="36"/>
        <v>0</v>
      </c>
      <c r="AL105" s="24">
        <f t="shared" si="37"/>
        <v>0</v>
      </c>
      <c r="AM105" s="49"/>
      <c r="AN105" s="50"/>
      <c r="AO105" s="50"/>
      <c r="AP105" s="50"/>
      <c r="AQ105" s="50"/>
      <c r="AR105" s="50"/>
      <c r="AS105" s="50"/>
    </row>
    <row r="106" spans="1:45" ht="16.5" customHeight="1">
      <c r="A106" s="22"/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32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>
        <f t="shared" si="33"/>
        <v>0</v>
      </c>
      <c r="AI106" s="24">
        <f t="shared" si="34"/>
        <v>0</v>
      </c>
      <c r="AJ106" s="24">
        <f t="shared" si="35"/>
        <v>0</v>
      </c>
      <c r="AK106" s="47">
        <f t="shared" si="36"/>
        <v>0</v>
      </c>
      <c r="AL106" s="24">
        <f t="shared" si="37"/>
        <v>0</v>
      </c>
      <c r="AM106" s="49"/>
      <c r="AN106" s="50"/>
      <c r="AO106" s="50"/>
      <c r="AP106" s="50"/>
      <c r="AQ106" s="50"/>
      <c r="AR106" s="50"/>
      <c r="AS106" s="50"/>
    </row>
    <row r="107" spans="1:45" ht="16.5" customHeight="1">
      <c r="A107" s="22">
        <f>IF(B107="","",ROW()-5)</f>
      </c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>
        <f>SUM(AH96:AH106)</f>
        <v>0</v>
      </c>
      <c r="AI107" s="24">
        <f>SUM(AI96:AI104)</f>
        <v>0</v>
      </c>
      <c r="AJ107" s="24">
        <f>SUM(AJ96:AJ104)</f>
        <v>0</v>
      </c>
      <c r="AK107" s="24">
        <f>SUM(AK96:AK104)</f>
        <v>0</v>
      </c>
      <c r="AL107" s="24">
        <f>SUM(AL96:AL104)</f>
        <v>0</v>
      </c>
      <c r="AM107" s="24">
        <f>SUM(AM96:AM104)</f>
        <v>0</v>
      </c>
      <c r="AN107" s="50"/>
      <c r="AO107" s="50"/>
      <c r="AP107" s="50"/>
      <c r="AQ107" s="50"/>
      <c r="AR107" s="50"/>
      <c r="AS107" s="50"/>
    </row>
    <row r="108" spans="1:45" s="4" customFormat="1" ht="16.5" customHeight="1">
      <c r="A108" s="25" t="s">
        <v>15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51"/>
      <c r="AM108" s="52"/>
      <c r="AN108" s="53"/>
      <c r="AO108" s="53"/>
      <c r="AP108" s="53"/>
      <c r="AQ108" s="53"/>
      <c r="AR108" s="53"/>
      <c r="AS108" s="53"/>
    </row>
    <row r="109" spans="1:45" s="4" customFormat="1" ht="29.25" customHeight="1">
      <c r="A109" s="26" t="s">
        <v>16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53"/>
      <c r="AN109" s="53"/>
      <c r="AO109" s="53"/>
      <c r="AP109" s="53"/>
      <c r="AQ109" s="53"/>
      <c r="AR109" s="53"/>
      <c r="AS109" s="53"/>
    </row>
    <row r="112" spans="1:38" s="1" customFormat="1" ht="16.5" customHeight="1">
      <c r="A112" s="7" t="s">
        <v>0</v>
      </c>
      <c r="B112" s="7"/>
      <c r="C112" s="8">
        <v>2021</v>
      </c>
      <c r="D112" s="9"/>
      <c r="E112" s="9"/>
      <c r="F112" s="10" t="s">
        <v>1</v>
      </c>
      <c r="G112" s="11">
        <v>3</v>
      </c>
      <c r="H112" s="12"/>
      <c r="I112" s="10" t="s">
        <v>2</v>
      </c>
      <c r="J112" s="29" t="s">
        <v>3</v>
      </c>
      <c r="K112" s="29" t="s">
        <v>3</v>
      </c>
      <c r="L112" s="29" t="s">
        <v>3</v>
      </c>
      <c r="M112" s="29" t="s">
        <v>3</v>
      </c>
      <c r="N112" s="29" t="s">
        <v>3</v>
      </c>
      <c r="O112" s="29" t="s">
        <v>3</v>
      </c>
      <c r="P112" s="30" t="str">
        <f ca="1">"今天是:"&amp;TEXT(TODAY(),"yyyy年m月d日")&amp;"【"&amp;TEXT(TODAY(),"[$-804]aaaa;@")&amp;"】"</f>
        <v>今天是:2021年4月20日【星期二】</v>
      </c>
      <c r="Q112" s="33"/>
      <c r="R112" s="33"/>
      <c r="S112" s="33"/>
      <c r="T112" s="33"/>
      <c r="U112" s="33"/>
      <c r="V112" s="33"/>
      <c r="W112" s="33"/>
      <c r="X112" s="33"/>
      <c r="Y112" s="33"/>
      <c r="Z112" s="29" t="s">
        <v>3</v>
      </c>
      <c r="AA112" s="34"/>
      <c r="AB112" s="34"/>
      <c r="AC112" s="34"/>
      <c r="AD112" s="34"/>
      <c r="AE112" s="34"/>
      <c r="AF112" s="34"/>
      <c r="AG112" s="34"/>
      <c r="AH112" s="34"/>
      <c r="AI112" s="34"/>
      <c r="AJ112" s="37"/>
      <c r="AK112" s="37"/>
      <c r="AL112" s="37"/>
    </row>
    <row r="113" spans="1:38" s="1" customFormat="1" ht="16.5" customHeight="1">
      <c r="A113" s="7" t="s">
        <v>0</v>
      </c>
      <c r="B113" s="7"/>
      <c r="C113" s="8">
        <v>2021</v>
      </c>
      <c r="D113" s="9"/>
      <c r="E113" s="9"/>
      <c r="F113" s="10" t="s">
        <v>1</v>
      </c>
      <c r="G113" s="11">
        <v>2</v>
      </c>
      <c r="H113" s="11"/>
      <c r="I113" s="10" t="s">
        <v>2</v>
      </c>
      <c r="J113" s="29"/>
      <c r="K113" s="29"/>
      <c r="L113" s="29"/>
      <c r="M113" s="29"/>
      <c r="N113" s="29"/>
      <c r="O113" s="29"/>
      <c r="P113" s="30"/>
      <c r="Q113" s="33"/>
      <c r="R113" s="33"/>
      <c r="S113" s="33"/>
      <c r="T113" s="33"/>
      <c r="U113" s="33"/>
      <c r="V113" s="33"/>
      <c r="W113" s="33"/>
      <c r="X113" s="33"/>
      <c r="Y113" s="33"/>
      <c r="Z113" s="29"/>
      <c r="AA113" s="34"/>
      <c r="AB113" s="34"/>
      <c r="AC113" s="34"/>
      <c r="AD113" s="34"/>
      <c r="AE113" s="34"/>
      <c r="AF113" s="34"/>
      <c r="AG113" s="34"/>
      <c r="AH113" s="34"/>
      <c r="AI113" s="34"/>
      <c r="AJ113" s="37"/>
      <c r="AK113" s="37"/>
      <c r="AL113" s="37"/>
    </row>
    <row r="114" spans="1:45" s="2" customFormat="1" ht="22.5" customHeight="1">
      <c r="A114" s="13" t="str">
        <f>C112&amp;F112&amp;G112&amp;I112&amp;"份考勤表"</f>
        <v>2021年3月份考勤表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36"/>
      <c r="AN114" s="36"/>
      <c r="AO114" s="36"/>
      <c r="AP114" s="36"/>
      <c r="AQ114" s="36"/>
      <c r="AR114" s="36"/>
      <c r="AS114" s="36"/>
    </row>
    <row r="115" spans="1:45" s="3" customFormat="1" ht="13.5" customHeight="1">
      <c r="A115" s="14"/>
      <c r="B115" s="14"/>
      <c r="C115" s="14"/>
      <c r="D115" s="1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Z115" s="35"/>
      <c r="AA115" s="35"/>
      <c r="AB115" s="35"/>
      <c r="AC115" s="35"/>
      <c r="AD115" s="35"/>
      <c r="AE115" s="35"/>
      <c r="AF115" s="35"/>
      <c r="AG115" s="15"/>
      <c r="AI115" s="15"/>
      <c r="AJ115" s="15"/>
      <c r="AK115" s="15"/>
      <c r="AL115" s="15"/>
      <c r="AM115" s="38"/>
      <c r="AN115" s="38"/>
      <c r="AO115" s="38"/>
      <c r="AP115" s="38"/>
      <c r="AQ115" s="38"/>
      <c r="AR115" s="38"/>
      <c r="AS115" s="38"/>
    </row>
    <row r="116" spans="1:45" s="1" customFormat="1" ht="25.5" customHeight="1">
      <c r="A116" s="16" t="s">
        <v>5</v>
      </c>
      <c r="B116" s="17" t="s">
        <v>6</v>
      </c>
      <c r="C116" s="27" t="str">
        <f>TEXT(C117,"AAA")</f>
        <v>日</v>
      </c>
      <c r="D116" s="27" t="str">
        <f aca="true" t="shared" si="38" ref="D116:AG116">TEXT(D117,"AAA")</f>
        <v>一</v>
      </c>
      <c r="E116" s="27" t="str">
        <f t="shared" si="38"/>
        <v>二</v>
      </c>
      <c r="F116" s="27" t="str">
        <f t="shared" si="38"/>
        <v>三</v>
      </c>
      <c r="G116" s="27" t="str">
        <f t="shared" si="38"/>
        <v>四</v>
      </c>
      <c r="H116" s="27" t="str">
        <f t="shared" si="38"/>
        <v>五</v>
      </c>
      <c r="I116" s="27" t="str">
        <f t="shared" si="38"/>
        <v>六</v>
      </c>
      <c r="J116" s="27" t="str">
        <f t="shared" si="38"/>
        <v>日</v>
      </c>
      <c r="K116" s="27" t="str">
        <f t="shared" si="38"/>
        <v>一</v>
      </c>
      <c r="L116" s="27" t="str">
        <f t="shared" si="38"/>
        <v>二</v>
      </c>
      <c r="M116" s="27" t="str">
        <f t="shared" si="38"/>
        <v>三</v>
      </c>
      <c r="N116" s="27" t="str">
        <f t="shared" si="38"/>
        <v>四</v>
      </c>
      <c r="O116" s="27" t="str">
        <f t="shared" si="38"/>
        <v>五</v>
      </c>
      <c r="P116" s="27" t="str">
        <f t="shared" si="38"/>
        <v>六</v>
      </c>
      <c r="Q116" s="27" t="str">
        <f t="shared" si="38"/>
        <v>日</v>
      </c>
      <c r="R116" s="27" t="str">
        <f t="shared" si="38"/>
        <v>一</v>
      </c>
      <c r="S116" s="27" t="str">
        <f t="shared" si="38"/>
        <v>二</v>
      </c>
      <c r="T116" s="27" t="str">
        <f t="shared" si="38"/>
        <v>三</v>
      </c>
      <c r="U116" s="27" t="str">
        <f t="shared" si="38"/>
        <v>四</v>
      </c>
      <c r="V116" s="27" t="str">
        <f t="shared" si="38"/>
        <v>五</v>
      </c>
      <c r="W116" s="27" t="str">
        <f t="shared" si="38"/>
        <v>六</v>
      </c>
      <c r="X116" s="27" t="str">
        <f t="shared" si="38"/>
        <v>日</v>
      </c>
      <c r="Y116" s="27" t="str">
        <f t="shared" si="38"/>
        <v>一</v>
      </c>
      <c r="Z116" s="27" t="str">
        <f t="shared" si="38"/>
        <v>二</v>
      </c>
      <c r="AA116" s="27" t="str">
        <f t="shared" si="38"/>
        <v>三</v>
      </c>
      <c r="AB116" s="27" t="str">
        <f t="shared" si="38"/>
        <v>四</v>
      </c>
      <c r="AC116" s="27" t="str">
        <f t="shared" si="38"/>
        <v>五</v>
      </c>
      <c r="AD116" s="27" t="str">
        <f t="shared" si="38"/>
        <v>六</v>
      </c>
      <c r="AE116" s="27">
        <f t="shared" si="38"/>
      </c>
      <c r="AF116" s="27">
        <f t="shared" si="38"/>
      </c>
      <c r="AG116" s="27">
        <f t="shared" si="38"/>
      </c>
      <c r="AH116" s="39" t="s">
        <v>7</v>
      </c>
      <c r="AI116" s="40" t="s">
        <v>8</v>
      </c>
      <c r="AJ116" s="41" t="s">
        <v>9</v>
      </c>
      <c r="AK116" s="41" t="s">
        <v>10</v>
      </c>
      <c r="AL116" s="42" t="s">
        <v>11</v>
      </c>
      <c r="AM116" s="43" t="s">
        <v>12</v>
      </c>
      <c r="AN116" s="44"/>
      <c r="AO116" s="44"/>
      <c r="AP116" s="44"/>
      <c r="AQ116" s="44"/>
      <c r="AR116" s="44"/>
      <c r="AS116" s="44"/>
    </row>
    <row r="117" spans="1:45" s="1" customFormat="1" ht="21" customHeight="1">
      <c r="A117" s="19"/>
      <c r="B117" s="20"/>
      <c r="C117" s="28">
        <f>IF(MONTH(DATE($C$113,$G$113,COLUMN(A113)))=$G$113,DATE($C$113,$G$113,COLUMN(U112)),"")</f>
        <v>44248</v>
      </c>
      <c r="D117" s="28">
        <f aca="true" t="shared" si="39" ref="D117:AG117">IF(MONTH(DATE($C$113,$G$113,COLUMN(B113)))=$G$113,DATE($C$113,$G$113,COLUMN(V112)),"")</f>
        <v>44249</v>
      </c>
      <c r="E117" s="28">
        <f t="shared" si="39"/>
        <v>44250</v>
      </c>
      <c r="F117" s="28">
        <f t="shared" si="39"/>
        <v>44251</v>
      </c>
      <c r="G117" s="28">
        <f t="shared" si="39"/>
        <v>44252</v>
      </c>
      <c r="H117" s="28">
        <f t="shared" si="39"/>
        <v>44253</v>
      </c>
      <c r="I117" s="28">
        <f t="shared" si="39"/>
        <v>44254</v>
      </c>
      <c r="J117" s="28">
        <f t="shared" si="39"/>
        <v>44255</v>
      </c>
      <c r="K117" s="28">
        <f t="shared" si="39"/>
        <v>44256</v>
      </c>
      <c r="L117" s="28">
        <f t="shared" si="39"/>
        <v>44257</v>
      </c>
      <c r="M117" s="28">
        <f t="shared" si="39"/>
        <v>44258</v>
      </c>
      <c r="N117" s="28">
        <f t="shared" si="39"/>
        <v>44259</v>
      </c>
      <c r="O117" s="28">
        <f t="shared" si="39"/>
        <v>44260</v>
      </c>
      <c r="P117" s="28">
        <f t="shared" si="39"/>
        <v>44261</v>
      </c>
      <c r="Q117" s="28">
        <f t="shared" si="39"/>
        <v>44262</v>
      </c>
      <c r="R117" s="28">
        <f t="shared" si="39"/>
        <v>44263</v>
      </c>
      <c r="S117" s="28">
        <f t="shared" si="39"/>
        <v>44264</v>
      </c>
      <c r="T117" s="28">
        <f t="shared" si="39"/>
        <v>44265</v>
      </c>
      <c r="U117" s="28">
        <f t="shared" si="39"/>
        <v>44266</v>
      </c>
      <c r="V117" s="28">
        <f t="shared" si="39"/>
        <v>44267</v>
      </c>
      <c r="W117" s="28">
        <f t="shared" si="39"/>
        <v>44268</v>
      </c>
      <c r="X117" s="28">
        <f t="shared" si="39"/>
        <v>44269</v>
      </c>
      <c r="Y117" s="28">
        <f t="shared" si="39"/>
        <v>44270</v>
      </c>
      <c r="Z117" s="28">
        <f t="shared" si="39"/>
        <v>44271</v>
      </c>
      <c r="AA117" s="28">
        <f t="shared" si="39"/>
        <v>44272</v>
      </c>
      <c r="AB117" s="28">
        <f aca="true" t="shared" si="40" ref="AB117:AG117">IF(MONTH(DATE($C$113,$G$113,COLUMN(Z113)))=$G$113,DATE($C$113,$G$113,COLUMN(AT112)),"")</f>
        <v>44273</v>
      </c>
      <c r="AC117" s="28">
        <f t="shared" si="40"/>
        <v>44274</v>
      </c>
      <c r="AD117" s="28">
        <f t="shared" si="40"/>
        <v>44275</v>
      </c>
      <c r="AE117" s="28">
        <f t="shared" si="40"/>
      </c>
      <c r="AF117" s="28">
        <f t="shared" si="40"/>
      </c>
      <c r="AG117" s="28">
        <f t="shared" si="40"/>
      </c>
      <c r="AH117" s="45" t="s">
        <v>13</v>
      </c>
      <c r="AI117" s="45" t="s">
        <v>13</v>
      </c>
      <c r="AJ117" s="45" t="s">
        <v>13</v>
      </c>
      <c r="AK117" s="45" t="s">
        <v>13</v>
      </c>
      <c r="AL117" s="46" t="s">
        <v>13</v>
      </c>
      <c r="AM117" s="45" t="s">
        <v>13</v>
      </c>
      <c r="AN117" s="44"/>
      <c r="AO117" s="44"/>
      <c r="AP117" s="44"/>
      <c r="AQ117" s="44"/>
      <c r="AR117" s="44"/>
      <c r="AS117" s="44"/>
    </row>
    <row r="118" spans="1:45" s="1" customFormat="1" ht="16.5" customHeight="1">
      <c r="A118" s="22">
        <v>1</v>
      </c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32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>
        <f aca="true" t="shared" si="41" ref="AH118:AH128">(COUNTIF(C118:AG118,"1"))*1+(COUNTIF(C118:AG118,"0.5"))*0.5</f>
        <v>0</v>
      </c>
      <c r="AI118" s="24">
        <f aca="true" t="shared" si="42" ref="AI118:AI128">(COUNTIF(C118:AG118,"●"))*1</f>
        <v>0</v>
      </c>
      <c r="AJ118" s="24">
        <f aca="true" t="shared" si="43" ref="AJ118:AJ128">(COUNTIF(C118:AG118,"○"))*1</f>
        <v>0</v>
      </c>
      <c r="AK118" s="47">
        <f aca="true" t="shared" si="44" ref="AK118:AK128">(COUNTIF(C118:AG118,"☆")*1)</f>
        <v>0</v>
      </c>
      <c r="AL118" s="24">
        <f aca="true" t="shared" si="45" ref="AL118:AL128">(COUNTIF(C118:AG118,"△"))*1+(COUNTIF(C118:AG118,"△/2"))*0.5</f>
        <v>0</v>
      </c>
      <c r="AM118" s="48">
        <f>(COUNTIF(D118:AH118,"※"))*1</f>
        <v>0</v>
      </c>
      <c r="AN118" s="44"/>
      <c r="AO118" s="44"/>
      <c r="AP118" s="44"/>
      <c r="AQ118" s="44"/>
      <c r="AR118" s="44"/>
      <c r="AS118" s="44"/>
    </row>
    <row r="119" spans="1:45" ht="16.5" customHeight="1">
      <c r="A119" s="22">
        <v>2</v>
      </c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32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>
        <f t="shared" si="41"/>
        <v>0</v>
      </c>
      <c r="AI119" s="24">
        <f t="shared" si="42"/>
        <v>0</v>
      </c>
      <c r="AJ119" s="24">
        <f t="shared" si="43"/>
        <v>0</v>
      </c>
      <c r="AK119" s="47">
        <f t="shared" si="44"/>
        <v>0</v>
      </c>
      <c r="AL119" s="24">
        <f t="shared" si="45"/>
        <v>0</v>
      </c>
      <c r="AM119" s="49"/>
      <c r="AN119" s="50"/>
      <c r="AO119" s="50"/>
      <c r="AP119" s="50"/>
      <c r="AQ119" s="50"/>
      <c r="AR119" s="50"/>
      <c r="AS119" s="50"/>
    </row>
    <row r="120" spans="1:45" ht="16.5" customHeight="1">
      <c r="A120" s="22">
        <v>3</v>
      </c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32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>
        <f t="shared" si="41"/>
        <v>0</v>
      </c>
      <c r="AI120" s="24">
        <f t="shared" si="42"/>
        <v>0</v>
      </c>
      <c r="AJ120" s="24">
        <f t="shared" si="43"/>
        <v>0</v>
      </c>
      <c r="AK120" s="47">
        <f t="shared" si="44"/>
        <v>0</v>
      </c>
      <c r="AL120" s="24">
        <f t="shared" si="45"/>
        <v>0</v>
      </c>
      <c r="AM120" s="49"/>
      <c r="AN120" s="50"/>
      <c r="AO120" s="50"/>
      <c r="AP120" s="50"/>
      <c r="AQ120" s="50"/>
      <c r="AR120" s="50"/>
      <c r="AS120" s="50"/>
    </row>
    <row r="121" spans="1:45" ht="16.5" customHeight="1">
      <c r="A121" s="22">
        <v>4</v>
      </c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32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>
        <f t="shared" si="41"/>
        <v>0</v>
      </c>
      <c r="AI121" s="24">
        <f t="shared" si="42"/>
        <v>0</v>
      </c>
      <c r="AJ121" s="24">
        <f t="shared" si="43"/>
        <v>0</v>
      </c>
      <c r="AK121" s="47">
        <f t="shared" si="44"/>
        <v>0</v>
      </c>
      <c r="AL121" s="24">
        <f t="shared" si="45"/>
        <v>0</v>
      </c>
      <c r="AM121" s="49"/>
      <c r="AN121" s="50"/>
      <c r="AO121" s="50"/>
      <c r="AP121" s="50"/>
      <c r="AQ121" s="50"/>
      <c r="AR121" s="50"/>
      <c r="AS121" s="50"/>
    </row>
    <row r="122" spans="1:45" ht="16.5" customHeight="1">
      <c r="A122" s="22">
        <v>5</v>
      </c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32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>
        <f t="shared" si="41"/>
        <v>0</v>
      </c>
      <c r="AI122" s="24">
        <f t="shared" si="42"/>
        <v>0</v>
      </c>
      <c r="AJ122" s="24">
        <f t="shared" si="43"/>
        <v>0</v>
      </c>
      <c r="AK122" s="47">
        <f t="shared" si="44"/>
        <v>0</v>
      </c>
      <c r="AL122" s="24">
        <f t="shared" si="45"/>
        <v>0</v>
      </c>
      <c r="AM122" s="49"/>
      <c r="AN122" s="50"/>
      <c r="AO122" s="50"/>
      <c r="AP122" s="50"/>
      <c r="AQ122" s="50"/>
      <c r="AR122" s="50"/>
      <c r="AS122" s="50"/>
    </row>
    <row r="123" spans="1:45" ht="16.5" customHeight="1">
      <c r="A123" s="22">
        <v>6</v>
      </c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32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>
        <f t="shared" si="41"/>
        <v>0</v>
      </c>
      <c r="AI123" s="24">
        <f t="shared" si="42"/>
        <v>0</v>
      </c>
      <c r="AJ123" s="24">
        <f t="shared" si="43"/>
        <v>0</v>
      </c>
      <c r="AK123" s="47">
        <f t="shared" si="44"/>
        <v>0</v>
      </c>
      <c r="AL123" s="24">
        <f t="shared" si="45"/>
        <v>0</v>
      </c>
      <c r="AM123" s="49"/>
      <c r="AN123" s="50"/>
      <c r="AO123" s="50"/>
      <c r="AP123" s="50"/>
      <c r="AQ123" s="50"/>
      <c r="AR123" s="50"/>
      <c r="AS123" s="50"/>
    </row>
    <row r="124" spans="1:45" ht="16.5" customHeight="1">
      <c r="A124" s="22">
        <v>7</v>
      </c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32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>
        <f t="shared" si="41"/>
        <v>0</v>
      </c>
      <c r="AI124" s="24">
        <f t="shared" si="42"/>
        <v>0</v>
      </c>
      <c r="AJ124" s="24">
        <f t="shared" si="43"/>
        <v>0</v>
      </c>
      <c r="AK124" s="47">
        <f t="shared" si="44"/>
        <v>0</v>
      </c>
      <c r="AL124" s="24">
        <f t="shared" si="45"/>
        <v>0</v>
      </c>
      <c r="AM124" s="49"/>
      <c r="AN124" s="50"/>
      <c r="AO124" s="50"/>
      <c r="AP124" s="50"/>
      <c r="AQ124" s="50"/>
      <c r="AR124" s="50"/>
      <c r="AS124" s="50"/>
    </row>
    <row r="125" spans="1:45" ht="16.5" customHeight="1">
      <c r="A125" s="22">
        <v>8</v>
      </c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32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>
        <f t="shared" si="41"/>
        <v>0</v>
      </c>
      <c r="AI125" s="24">
        <f t="shared" si="42"/>
        <v>0</v>
      </c>
      <c r="AJ125" s="24">
        <f t="shared" si="43"/>
        <v>0</v>
      </c>
      <c r="AK125" s="47">
        <f t="shared" si="44"/>
        <v>0</v>
      </c>
      <c r="AL125" s="24">
        <f t="shared" si="45"/>
        <v>0</v>
      </c>
      <c r="AM125" s="49"/>
      <c r="AN125" s="50"/>
      <c r="AO125" s="50"/>
      <c r="AP125" s="50"/>
      <c r="AQ125" s="50"/>
      <c r="AR125" s="50"/>
      <c r="AS125" s="50"/>
    </row>
    <row r="126" spans="1:45" ht="16.5" customHeight="1">
      <c r="A126" s="22">
        <v>9</v>
      </c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32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>
        <f t="shared" si="41"/>
        <v>0</v>
      </c>
      <c r="AI126" s="24">
        <f t="shared" si="42"/>
        <v>0</v>
      </c>
      <c r="AJ126" s="24">
        <f t="shared" si="43"/>
        <v>0</v>
      </c>
      <c r="AK126" s="47">
        <f t="shared" si="44"/>
        <v>0</v>
      </c>
      <c r="AL126" s="24">
        <f t="shared" si="45"/>
        <v>0</v>
      </c>
      <c r="AM126" s="49"/>
      <c r="AN126" s="50"/>
      <c r="AO126" s="50"/>
      <c r="AP126" s="50"/>
      <c r="AQ126" s="50"/>
      <c r="AR126" s="50"/>
      <c r="AS126" s="50"/>
    </row>
    <row r="127" spans="1:45" ht="16.5" customHeight="1">
      <c r="A127" s="22">
        <v>10</v>
      </c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32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>
        <f t="shared" si="41"/>
        <v>0</v>
      </c>
      <c r="AI127" s="24">
        <f t="shared" si="42"/>
        <v>0</v>
      </c>
      <c r="AJ127" s="24">
        <f t="shared" si="43"/>
        <v>0</v>
      </c>
      <c r="AK127" s="47">
        <f t="shared" si="44"/>
        <v>0</v>
      </c>
      <c r="AL127" s="24">
        <f t="shared" si="45"/>
        <v>0</v>
      </c>
      <c r="AM127" s="49"/>
      <c r="AN127" s="50"/>
      <c r="AO127" s="50"/>
      <c r="AP127" s="50"/>
      <c r="AQ127" s="50"/>
      <c r="AR127" s="50"/>
      <c r="AS127" s="50"/>
    </row>
    <row r="128" spans="1:45" ht="16.5" customHeight="1">
      <c r="A128" s="22"/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32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>
        <f t="shared" si="41"/>
        <v>0</v>
      </c>
      <c r="AI128" s="24">
        <f t="shared" si="42"/>
        <v>0</v>
      </c>
      <c r="AJ128" s="24">
        <f t="shared" si="43"/>
        <v>0</v>
      </c>
      <c r="AK128" s="47">
        <f t="shared" si="44"/>
        <v>0</v>
      </c>
      <c r="AL128" s="24">
        <f t="shared" si="45"/>
        <v>0</v>
      </c>
      <c r="AM128" s="49"/>
      <c r="AN128" s="50"/>
      <c r="AO128" s="50"/>
      <c r="AP128" s="50"/>
      <c r="AQ128" s="50"/>
      <c r="AR128" s="50"/>
      <c r="AS128" s="50"/>
    </row>
    <row r="129" spans="1:45" ht="16.5" customHeight="1">
      <c r="A129" s="22">
        <f>IF(B129="","",ROW()-5)</f>
      </c>
      <c r="B129" s="23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>
        <f>SUM(AH118:AH128)</f>
        <v>0</v>
      </c>
      <c r="AI129" s="24">
        <f>SUM(AI118:AI126)</f>
        <v>0</v>
      </c>
      <c r="AJ129" s="24">
        <f>SUM(AJ118:AJ126)</f>
        <v>0</v>
      </c>
      <c r="AK129" s="24">
        <f>SUM(AK118:AK126)</f>
        <v>0</v>
      </c>
      <c r="AL129" s="24">
        <f>SUM(AL118:AL126)</f>
        <v>0</v>
      </c>
      <c r="AM129" s="24">
        <f>SUM(AM118:AM126)</f>
        <v>0</v>
      </c>
      <c r="AN129" s="50"/>
      <c r="AO129" s="50"/>
      <c r="AP129" s="50"/>
      <c r="AQ129" s="50"/>
      <c r="AR129" s="50"/>
      <c r="AS129" s="50"/>
    </row>
    <row r="130" spans="1:45" s="4" customFormat="1" ht="16.5" customHeight="1">
      <c r="A130" s="25" t="s">
        <v>15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51"/>
      <c r="AM130" s="52"/>
      <c r="AN130" s="53"/>
      <c r="AO130" s="53"/>
      <c r="AP130" s="53"/>
      <c r="AQ130" s="53"/>
      <c r="AR130" s="53"/>
      <c r="AS130" s="53"/>
    </row>
    <row r="131" spans="1:45" s="4" customFormat="1" ht="29.25" customHeight="1">
      <c r="A131" s="26" t="s">
        <v>16</v>
      </c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53"/>
      <c r="AN131" s="53"/>
      <c r="AO131" s="53"/>
      <c r="AP131" s="53"/>
      <c r="AQ131" s="53"/>
      <c r="AR131" s="53"/>
      <c r="AS131" s="53"/>
    </row>
    <row r="134" spans="1:38" s="1" customFormat="1" ht="16.5" customHeight="1">
      <c r="A134" s="7" t="s">
        <v>0</v>
      </c>
      <c r="B134" s="7"/>
      <c r="C134" s="8">
        <v>2021</v>
      </c>
      <c r="D134" s="9"/>
      <c r="E134" s="9"/>
      <c r="F134" s="10" t="s">
        <v>1</v>
      </c>
      <c r="G134" s="11">
        <v>3</v>
      </c>
      <c r="H134" s="12"/>
      <c r="I134" s="10" t="s">
        <v>2</v>
      </c>
      <c r="J134" s="29" t="s">
        <v>3</v>
      </c>
      <c r="K134" s="29" t="s">
        <v>3</v>
      </c>
      <c r="L134" s="29" t="s">
        <v>3</v>
      </c>
      <c r="M134" s="29" t="s">
        <v>3</v>
      </c>
      <c r="N134" s="29" t="s">
        <v>3</v>
      </c>
      <c r="O134" s="29" t="s">
        <v>3</v>
      </c>
      <c r="P134" s="30" t="str">
        <f ca="1">"今天是:"&amp;TEXT(TODAY(),"yyyy年m月d日")&amp;"【"&amp;TEXT(TODAY(),"[$-804]aaaa;@")&amp;"】"</f>
        <v>今天是:2021年4月20日【星期二】</v>
      </c>
      <c r="Q134" s="33"/>
      <c r="R134" s="33"/>
      <c r="S134" s="33"/>
      <c r="T134" s="33"/>
      <c r="U134" s="33"/>
      <c r="V134" s="33"/>
      <c r="W134" s="33"/>
      <c r="X134" s="33"/>
      <c r="Y134" s="33"/>
      <c r="Z134" s="29" t="s">
        <v>3</v>
      </c>
      <c r="AA134" s="34"/>
      <c r="AB134" s="34"/>
      <c r="AC134" s="34"/>
      <c r="AD134" s="34"/>
      <c r="AE134" s="34"/>
      <c r="AF134" s="34"/>
      <c r="AG134" s="34"/>
      <c r="AH134" s="34"/>
      <c r="AI134" s="34"/>
      <c r="AJ134" s="37"/>
      <c r="AK134" s="37"/>
      <c r="AL134" s="37"/>
    </row>
    <row r="135" spans="1:38" s="1" customFormat="1" ht="16.5" customHeight="1">
      <c r="A135" s="7" t="s">
        <v>0</v>
      </c>
      <c r="B135" s="7"/>
      <c r="C135" s="8">
        <v>2021</v>
      </c>
      <c r="D135" s="9"/>
      <c r="E135" s="9"/>
      <c r="F135" s="10" t="s">
        <v>1</v>
      </c>
      <c r="G135" s="11">
        <v>2</v>
      </c>
      <c r="H135" s="11"/>
      <c r="I135" s="10" t="s">
        <v>2</v>
      </c>
      <c r="J135" s="29"/>
      <c r="K135" s="29"/>
      <c r="L135" s="29"/>
      <c r="M135" s="29"/>
      <c r="N135" s="29"/>
      <c r="O135" s="29"/>
      <c r="P135" s="30"/>
      <c r="Q135" s="33"/>
      <c r="R135" s="33"/>
      <c r="S135" s="33"/>
      <c r="T135" s="33"/>
      <c r="U135" s="33"/>
      <c r="V135" s="33"/>
      <c r="W135" s="33"/>
      <c r="X135" s="33"/>
      <c r="Y135" s="33"/>
      <c r="Z135" s="29"/>
      <c r="AA135" s="34"/>
      <c r="AB135" s="34"/>
      <c r="AC135" s="34"/>
      <c r="AD135" s="34"/>
      <c r="AE135" s="34"/>
      <c r="AF135" s="34"/>
      <c r="AG135" s="34"/>
      <c r="AH135" s="34"/>
      <c r="AI135" s="34"/>
      <c r="AJ135" s="37"/>
      <c r="AK135" s="37"/>
      <c r="AL135" s="37"/>
    </row>
    <row r="136" spans="1:45" s="2" customFormat="1" ht="22.5" customHeight="1">
      <c r="A136" s="13" t="str">
        <f>C134&amp;F134&amp;G134&amp;I134&amp;"份考勤表"</f>
        <v>2021年3月份考勤表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36"/>
      <c r="AN136" s="36"/>
      <c r="AO136" s="36"/>
      <c r="AP136" s="36"/>
      <c r="AQ136" s="36"/>
      <c r="AR136" s="36"/>
      <c r="AS136" s="36"/>
    </row>
    <row r="137" spans="1:45" s="3" customFormat="1" ht="13.5" customHeight="1">
      <c r="A137" s="14"/>
      <c r="B137" s="14"/>
      <c r="C137" s="14"/>
      <c r="D137" s="1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Z137" s="35"/>
      <c r="AA137" s="35"/>
      <c r="AB137" s="35"/>
      <c r="AC137" s="35"/>
      <c r="AD137" s="35"/>
      <c r="AE137" s="35"/>
      <c r="AF137" s="35"/>
      <c r="AG137" s="15"/>
      <c r="AI137" s="15"/>
      <c r="AJ137" s="15"/>
      <c r="AK137" s="15"/>
      <c r="AL137" s="15"/>
      <c r="AM137" s="38"/>
      <c r="AN137" s="38"/>
      <c r="AO137" s="38"/>
      <c r="AP137" s="38"/>
      <c r="AQ137" s="38"/>
      <c r="AR137" s="38"/>
      <c r="AS137" s="38"/>
    </row>
    <row r="138" spans="1:45" s="1" customFormat="1" ht="25.5" customHeight="1">
      <c r="A138" s="16" t="s">
        <v>5</v>
      </c>
      <c r="B138" s="17" t="s">
        <v>6</v>
      </c>
      <c r="C138" s="27" t="str">
        <f>TEXT(C139,"AAA")</f>
        <v>日</v>
      </c>
      <c r="D138" s="27" t="str">
        <f aca="true" t="shared" si="46" ref="D138:AG138">TEXT(D139,"AAA")</f>
        <v>一</v>
      </c>
      <c r="E138" s="27" t="str">
        <f t="shared" si="46"/>
        <v>二</v>
      </c>
      <c r="F138" s="27" t="str">
        <f t="shared" si="46"/>
        <v>三</v>
      </c>
      <c r="G138" s="27" t="str">
        <f t="shared" si="46"/>
        <v>四</v>
      </c>
      <c r="H138" s="27" t="str">
        <f t="shared" si="46"/>
        <v>五</v>
      </c>
      <c r="I138" s="27" t="str">
        <f t="shared" si="46"/>
        <v>六</v>
      </c>
      <c r="J138" s="27" t="str">
        <f t="shared" si="46"/>
        <v>日</v>
      </c>
      <c r="K138" s="27" t="str">
        <f t="shared" si="46"/>
        <v>一</v>
      </c>
      <c r="L138" s="27" t="str">
        <f t="shared" si="46"/>
        <v>二</v>
      </c>
      <c r="M138" s="27" t="str">
        <f t="shared" si="46"/>
        <v>三</v>
      </c>
      <c r="N138" s="27" t="str">
        <f t="shared" si="46"/>
        <v>四</v>
      </c>
      <c r="O138" s="27" t="str">
        <f t="shared" si="46"/>
        <v>五</v>
      </c>
      <c r="P138" s="27" t="str">
        <f t="shared" si="46"/>
        <v>六</v>
      </c>
      <c r="Q138" s="27" t="str">
        <f t="shared" si="46"/>
        <v>日</v>
      </c>
      <c r="R138" s="27" t="str">
        <f t="shared" si="46"/>
        <v>一</v>
      </c>
      <c r="S138" s="27" t="str">
        <f t="shared" si="46"/>
        <v>二</v>
      </c>
      <c r="T138" s="27" t="str">
        <f t="shared" si="46"/>
        <v>三</v>
      </c>
      <c r="U138" s="27" t="str">
        <f t="shared" si="46"/>
        <v>四</v>
      </c>
      <c r="V138" s="27" t="str">
        <f t="shared" si="46"/>
        <v>五</v>
      </c>
      <c r="W138" s="27" t="str">
        <f t="shared" si="46"/>
        <v>六</v>
      </c>
      <c r="X138" s="27" t="str">
        <f t="shared" si="46"/>
        <v>日</v>
      </c>
      <c r="Y138" s="27" t="str">
        <f t="shared" si="46"/>
        <v>一</v>
      </c>
      <c r="Z138" s="27" t="str">
        <f t="shared" si="46"/>
        <v>二</v>
      </c>
      <c r="AA138" s="27" t="str">
        <f t="shared" si="46"/>
        <v>三</v>
      </c>
      <c r="AB138" s="27" t="str">
        <f t="shared" si="46"/>
        <v>四</v>
      </c>
      <c r="AC138" s="27" t="str">
        <f t="shared" si="46"/>
        <v>五</v>
      </c>
      <c r="AD138" s="27" t="str">
        <f t="shared" si="46"/>
        <v>六</v>
      </c>
      <c r="AE138" s="27">
        <f t="shared" si="46"/>
      </c>
      <c r="AF138" s="27">
        <f t="shared" si="46"/>
      </c>
      <c r="AG138" s="27">
        <f t="shared" si="46"/>
      </c>
      <c r="AH138" s="39" t="s">
        <v>7</v>
      </c>
      <c r="AI138" s="40" t="s">
        <v>8</v>
      </c>
      <c r="AJ138" s="41" t="s">
        <v>9</v>
      </c>
      <c r="AK138" s="41" t="s">
        <v>10</v>
      </c>
      <c r="AL138" s="42" t="s">
        <v>11</v>
      </c>
      <c r="AM138" s="43" t="s">
        <v>12</v>
      </c>
      <c r="AN138" s="44"/>
      <c r="AO138" s="44"/>
      <c r="AP138" s="44"/>
      <c r="AQ138" s="44"/>
      <c r="AR138" s="44"/>
      <c r="AS138" s="44"/>
    </row>
    <row r="139" spans="1:45" s="1" customFormat="1" ht="21" customHeight="1">
      <c r="A139" s="19"/>
      <c r="B139" s="20"/>
      <c r="C139" s="28">
        <f>IF(MONTH(DATE($C$135,$G$135,COLUMN(A135)))=$G$135,DATE($C$135,$G$135,COLUMN(U134)),"")</f>
        <v>44248</v>
      </c>
      <c r="D139" s="28">
        <f aca="true" t="shared" si="47" ref="D139:AG139">IF(MONTH(DATE($C$135,$G$135,COLUMN(B135)))=$G$135,DATE($C$135,$G$135,COLUMN(V134)),"")</f>
        <v>44249</v>
      </c>
      <c r="E139" s="28">
        <f t="shared" si="47"/>
        <v>44250</v>
      </c>
      <c r="F139" s="28">
        <f t="shared" si="47"/>
        <v>44251</v>
      </c>
      <c r="G139" s="28">
        <f t="shared" si="47"/>
        <v>44252</v>
      </c>
      <c r="H139" s="28">
        <f t="shared" si="47"/>
        <v>44253</v>
      </c>
      <c r="I139" s="28">
        <f t="shared" si="47"/>
        <v>44254</v>
      </c>
      <c r="J139" s="28">
        <f t="shared" si="47"/>
        <v>44255</v>
      </c>
      <c r="K139" s="28">
        <f t="shared" si="47"/>
        <v>44256</v>
      </c>
      <c r="L139" s="28">
        <f t="shared" si="47"/>
        <v>44257</v>
      </c>
      <c r="M139" s="28">
        <f t="shared" si="47"/>
        <v>44258</v>
      </c>
      <c r="N139" s="28">
        <f t="shared" si="47"/>
        <v>44259</v>
      </c>
      <c r="O139" s="28">
        <f t="shared" si="47"/>
        <v>44260</v>
      </c>
      <c r="P139" s="28">
        <f t="shared" si="47"/>
        <v>44261</v>
      </c>
      <c r="Q139" s="28">
        <f t="shared" si="47"/>
        <v>44262</v>
      </c>
      <c r="R139" s="28">
        <f t="shared" si="47"/>
        <v>44263</v>
      </c>
      <c r="S139" s="28">
        <f t="shared" si="47"/>
        <v>44264</v>
      </c>
      <c r="T139" s="28">
        <f t="shared" si="47"/>
        <v>44265</v>
      </c>
      <c r="U139" s="28">
        <f t="shared" si="47"/>
        <v>44266</v>
      </c>
      <c r="V139" s="28">
        <f t="shared" si="47"/>
        <v>44267</v>
      </c>
      <c r="W139" s="28">
        <f t="shared" si="47"/>
        <v>44268</v>
      </c>
      <c r="X139" s="28">
        <f t="shared" si="47"/>
        <v>44269</v>
      </c>
      <c r="Y139" s="28">
        <f t="shared" si="47"/>
        <v>44270</v>
      </c>
      <c r="Z139" s="28">
        <f t="shared" si="47"/>
        <v>44271</v>
      </c>
      <c r="AA139" s="28">
        <f t="shared" si="47"/>
        <v>44272</v>
      </c>
      <c r="AB139" s="28">
        <f>IF(MONTH(DATE($C$135,$G$135,COLUMN(Z135)))=$G$135,DATE($C$135,$G$135,COLUMN(AT134)),"")</f>
        <v>44273</v>
      </c>
      <c r="AC139" s="28">
        <f>IF(MONTH(DATE($C$135,$G$135,COLUMN(AA135)))=$G$135,DATE($C$135,$G$135,COLUMN(AU134)),"")</f>
        <v>44274</v>
      </c>
      <c r="AD139" s="28">
        <f>IF(MONTH(DATE($C$135,$G$135,COLUMN(AB135)))=$G$135,DATE($C$135,$G$135,COLUMN(AV134)),"")</f>
        <v>44275</v>
      </c>
      <c r="AE139" s="28">
        <f>IF(MONTH(DATE($C$135,$G$135,COLUMN(AC135)))=$G$135,DATE($C$135,$G$135,COLUMN(AW134)),"")</f>
      </c>
      <c r="AF139" s="28">
        <f>IF(MONTH(DATE($C$135,$G$135,COLUMN(AD135)))=$G$135,DATE($C$135,$G$135,COLUMN(AX134)),"")</f>
      </c>
      <c r="AG139" s="28">
        <f>IF(MONTH(DATE($C$135,$G$135,COLUMN(AE135)))=$G$135,DATE($C$135,$G$135,COLUMN(#REF!)),"")</f>
      </c>
      <c r="AH139" s="45" t="s">
        <v>13</v>
      </c>
      <c r="AI139" s="45" t="s">
        <v>13</v>
      </c>
      <c r="AJ139" s="45" t="s">
        <v>13</v>
      </c>
      <c r="AK139" s="45" t="s">
        <v>13</v>
      </c>
      <c r="AL139" s="46" t="s">
        <v>13</v>
      </c>
      <c r="AM139" s="45" t="s">
        <v>13</v>
      </c>
      <c r="AN139" s="44"/>
      <c r="AO139" s="44"/>
      <c r="AP139" s="44"/>
      <c r="AQ139" s="44"/>
      <c r="AR139" s="44"/>
      <c r="AS139" s="44"/>
    </row>
    <row r="140" spans="1:45" s="1" customFormat="1" ht="16.5" customHeight="1">
      <c r="A140" s="22">
        <v>1</v>
      </c>
      <c r="B140" s="23"/>
      <c r="C140" s="24"/>
      <c r="D140" s="24"/>
      <c r="E140" s="24"/>
      <c r="F140" s="24"/>
      <c r="G140" s="24"/>
      <c r="H140" s="24"/>
      <c r="I140" s="24"/>
      <c r="J140" s="24"/>
      <c r="K140" s="24"/>
      <c r="L140" s="32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>
        <f aca="true" t="shared" si="48" ref="AH140:AH150">(COUNTIF(C140:AG140,"1"))*1+(COUNTIF(C140:AG140,"0.5"))*0.5</f>
        <v>0</v>
      </c>
      <c r="AI140" s="24">
        <f aca="true" t="shared" si="49" ref="AI140:AI150">(COUNTIF(C140:AG140,"●"))*1</f>
        <v>0</v>
      </c>
      <c r="AJ140" s="24">
        <f aca="true" t="shared" si="50" ref="AJ140:AJ150">(COUNTIF(C140:AG140,"○"))*1</f>
        <v>0</v>
      </c>
      <c r="AK140" s="47">
        <f aca="true" t="shared" si="51" ref="AK140:AK150">(COUNTIF(C140:AG140,"☆")*1)</f>
        <v>0</v>
      </c>
      <c r="AL140" s="24">
        <f aca="true" t="shared" si="52" ref="AL140:AL150">(COUNTIF(C140:AG140,"△"))*1+(COUNTIF(C140:AG140,"△/2"))*0.5</f>
        <v>0</v>
      </c>
      <c r="AM140" s="48">
        <f>(COUNTIF(D140:AH140,"※"))*1</f>
        <v>0</v>
      </c>
      <c r="AN140" s="44"/>
      <c r="AO140" s="44"/>
      <c r="AP140" s="44"/>
      <c r="AQ140" s="44"/>
      <c r="AR140" s="44"/>
      <c r="AS140" s="44"/>
    </row>
    <row r="141" spans="1:45" ht="16.5" customHeight="1">
      <c r="A141" s="22">
        <v>2</v>
      </c>
      <c r="B141" s="23"/>
      <c r="C141" s="24"/>
      <c r="D141" s="24"/>
      <c r="E141" s="24"/>
      <c r="F141" s="24"/>
      <c r="G141" s="24"/>
      <c r="H141" s="24"/>
      <c r="I141" s="24"/>
      <c r="J141" s="24"/>
      <c r="K141" s="24"/>
      <c r="L141" s="32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>
        <f t="shared" si="48"/>
        <v>0</v>
      </c>
      <c r="AI141" s="24">
        <f t="shared" si="49"/>
        <v>0</v>
      </c>
      <c r="AJ141" s="24">
        <f t="shared" si="50"/>
        <v>0</v>
      </c>
      <c r="AK141" s="47">
        <f t="shared" si="51"/>
        <v>0</v>
      </c>
      <c r="AL141" s="24">
        <f t="shared" si="52"/>
        <v>0</v>
      </c>
      <c r="AM141" s="49"/>
      <c r="AN141" s="50"/>
      <c r="AO141" s="50"/>
      <c r="AP141" s="50"/>
      <c r="AQ141" s="50"/>
      <c r="AR141" s="50"/>
      <c r="AS141" s="50"/>
    </row>
    <row r="142" spans="1:45" ht="16.5" customHeight="1">
      <c r="A142" s="22">
        <v>3</v>
      </c>
      <c r="B142" s="23"/>
      <c r="C142" s="24"/>
      <c r="D142" s="24"/>
      <c r="E142" s="24"/>
      <c r="F142" s="24"/>
      <c r="G142" s="24"/>
      <c r="H142" s="24"/>
      <c r="I142" s="24"/>
      <c r="J142" s="24"/>
      <c r="K142" s="24"/>
      <c r="L142" s="32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>
        <f t="shared" si="48"/>
        <v>0</v>
      </c>
      <c r="AI142" s="24">
        <f t="shared" si="49"/>
        <v>0</v>
      </c>
      <c r="AJ142" s="24">
        <f t="shared" si="50"/>
        <v>0</v>
      </c>
      <c r="AK142" s="47">
        <f t="shared" si="51"/>
        <v>0</v>
      </c>
      <c r="AL142" s="24">
        <f t="shared" si="52"/>
        <v>0</v>
      </c>
      <c r="AM142" s="49"/>
      <c r="AN142" s="50"/>
      <c r="AO142" s="50"/>
      <c r="AP142" s="50"/>
      <c r="AQ142" s="50"/>
      <c r="AR142" s="50"/>
      <c r="AS142" s="50"/>
    </row>
    <row r="143" spans="1:45" ht="16.5" customHeight="1">
      <c r="A143" s="22">
        <v>4</v>
      </c>
      <c r="B143" s="23"/>
      <c r="C143" s="24"/>
      <c r="D143" s="24"/>
      <c r="E143" s="24"/>
      <c r="F143" s="24"/>
      <c r="G143" s="24"/>
      <c r="H143" s="24"/>
      <c r="I143" s="24"/>
      <c r="J143" s="24"/>
      <c r="K143" s="24"/>
      <c r="L143" s="32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>
        <f t="shared" si="48"/>
        <v>0</v>
      </c>
      <c r="AI143" s="24">
        <f t="shared" si="49"/>
        <v>0</v>
      </c>
      <c r="AJ143" s="24">
        <f t="shared" si="50"/>
        <v>0</v>
      </c>
      <c r="AK143" s="47">
        <f t="shared" si="51"/>
        <v>0</v>
      </c>
      <c r="AL143" s="24">
        <f t="shared" si="52"/>
        <v>0</v>
      </c>
      <c r="AM143" s="49"/>
      <c r="AN143" s="50"/>
      <c r="AO143" s="50"/>
      <c r="AP143" s="50"/>
      <c r="AQ143" s="50"/>
      <c r="AR143" s="50"/>
      <c r="AS143" s="50"/>
    </row>
    <row r="144" spans="1:45" ht="16.5" customHeight="1">
      <c r="A144" s="22">
        <v>5</v>
      </c>
      <c r="B144" s="23"/>
      <c r="C144" s="24"/>
      <c r="D144" s="24"/>
      <c r="E144" s="24"/>
      <c r="F144" s="24"/>
      <c r="G144" s="24"/>
      <c r="H144" s="24"/>
      <c r="I144" s="24"/>
      <c r="J144" s="24"/>
      <c r="K144" s="24"/>
      <c r="L144" s="32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>
        <f t="shared" si="48"/>
        <v>0</v>
      </c>
      <c r="AI144" s="24">
        <f t="shared" si="49"/>
        <v>0</v>
      </c>
      <c r="AJ144" s="24">
        <f t="shared" si="50"/>
        <v>0</v>
      </c>
      <c r="AK144" s="47">
        <f t="shared" si="51"/>
        <v>0</v>
      </c>
      <c r="AL144" s="24">
        <f t="shared" si="52"/>
        <v>0</v>
      </c>
      <c r="AM144" s="49"/>
      <c r="AN144" s="50"/>
      <c r="AO144" s="50"/>
      <c r="AP144" s="50"/>
      <c r="AQ144" s="50"/>
      <c r="AR144" s="50"/>
      <c r="AS144" s="50"/>
    </row>
    <row r="145" spans="1:45" ht="16.5" customHeight="1">
      <c r="A145" s="22">
        <v>6</v>
      </c>
      <c r="B145" s="23"/>
      <c r="C145" s="24"/>
      <c r="D145" s="24"/>
      <c r="E145" s="24"/>
      <c r="F145" s="24"/>
      <c r="G145" s="24"/>
      <c r="H145" s="24"/>
      <c r="I145" s="24"/>
      <c r="J145" s="24"/>
      <c r="K145" s="24"/>
      <c r="L145" s="32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>
        <f t="shared" si="48"/>
        <v>0</v>
      </c>
      <c r="AI145" s="24">
        <f t="shared" si="49"/>
        <v>0</v>
      </c>
      <c r="AJ145" s="24">
        <f t="shared" si="50"/>
        <v>0</v>
      </c>
      <c r="AK145" s="47">
        <f t="shared" si="51"/>
        <v>0</v>
      </c>
      <c r="AL145" s="24">
        <f t="shared" si="52"/>
        <v>0</v>
      </c>
      <c r="AM145" s="49"/>
      <c r="AN145" s="50"/>
      <c r="AO145" s="50"/>
      <c r="AP145" s="50"/>
      <c r="AQ145" s="50"/>
      <c r="AR145" s="50"/>
      <c r="AS145" s="50"/>
    </row>
    <row r="146" spans="1:45" ht="16.5" customHeight="1">
      <c r="A146" s="22">
        <v>7</v>
      </c>
      <c r="B146" s="23"/>
      <c r="C146" s="24"/>
      <c r="D146" s="24"/>
      <c r="E146" s="24"/>
      <c r="F146" s="24"/>
      <c r="G146" s="24"/>
      <c r="H146" s="24"/>
      <c r="I146" s="24"/>
      <c r="J146" s="24"/>
      <c r="K146" s="24"/>
      <c r="L146" s="32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>
        <f t="shared" si="48"/>
        <v>0</v>
      </c>
      <c r="AI146" s="24">
        <f t="shared" si="49"/>
        <v>0</v>
      </c>
      <c r="AJ146" s="24">
        <f t="shared" si="50"/>
        <v>0</v>
      </c>
      <c r="AK146" s="47">
        <f t="shared" si="51"/>
        <v>0</v>
      </c>
      <c r="AL146" s="24">
        <f t="shared" si="52"/>
        <v>0</v>
      </c>
      <c r="AM146" s="49"/>
      <c r="AN146" s="50"/>
      <c r="AO146" s="50"/>
      <c r="AP146" s="50"/>
      <c r="AQ146" s="50"/>
      <c r="AR146" s="50"/>
      <c r="AS146" s="50"/>
    </row>
    <row r="147" spans="1:45" ht="16.5" customHeight="1">
      <c r="A147" s="22">
        <v>8</v>
      </c>
      <c r="B147" s="23"/>
      <c r="C147" s="24"/>
      <c r="D147" s="24"/>
      <c r="E147" s="24"/>
      <c r="F147" s="24"/>
      <c r="G147" s="24"/>
      <c r="H147" s="24"/>
      <c r="I147" s="24"/>
      <c r="J147" s="24"/>
      <c r="K147" s="24"/>
      <c r="L147" s="32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>
        <f t="shared" si="48"/>
        <v>0</v>
      </c>
      <c r="AI147" s="24">
        <f t="shared" si="49"/>
        <v>0</v>
      </c>
      <c r="AJ147" s="24">
        <f t="shared" si="50"/>
        <v>0</v>
      </c>
      <c r="AK147" s="47">
        <f t="shared" si="51"/>
        <v>0</v>
      </c>
      <c r="AL147" s="24">
        <f t="shared" si="52"/>
        <v>0</v>
      </c>
      <c r="AM147" s="49"/>
      <c r="AN147" s="50"/>
      <c r="AO147" s="50"/>
      <c r="AP147" s="50"/>
      <c r="AQ147" s="50"/>
      <c r="AR147" s="50"/>
      <c r="AS147" s="50"/>
    </row>
    <row r="148" spans="1:45" ht="16.5" customHeight="1">
      <c r="A148" s="22">
        <v>9</v>
      </c>
      <c r="B148" s="23"/>
      <c r="C148" s="24"/>
      <c r="D148" s="24"/>
      <c r="E148" s="24"/>
      <c r="F148" s="24"/>
      <c r="G148" s="24"/>
      <c r="H148" s="24"/>
      <c r="I148" s="24"/>
      <c r="J148" s="24"/>
      <c r="K148" s="24"/>
      <c r="L148" s="32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>
        <f t="shared" si="48"/>
        <v>0</v>
      </c>
      <c r="AI148" s="24">
        <f t="shared" si="49"/>
        <v>0</v>
      </c>
      <c r="AJ148" s="24">
        <f t="shared" si="50"/>
        <v>0</v>
      </c>
      <c r="AK148" s="47">
        <f t="shared" si="51"/>
        <v>0</v>
      </c>
      <c r="AL148" s="24">
        <f t="shared" si="52"/>
        <v>0</v>
      </c>
      <c r="AM148" s="49"/>
      <c r="AN148" s="50"/>
      <c r="AO148" s="50"/>
      <c r="AP148" s="50"/>
      <c r="AQ148" s="50"/>
      <c r="AR148" s="50"/>
      <c r="AS148" s="50"/>
    </row>
    <row r="149" spans="1:45" ht="16.5" customHeight="1">
      <c r="A149" s="22">
        <v>10</v>
      </c>
      <c r="B149" s="23"/>
      <c r="C149" s="24"/>
      <c r="D149" s="24"/>
      <c r="E149" s="24"/>
      <c r="F149" s="24"/>
      <c r="G149" s="24"/>
      <c r="H149" s="24"/>
      <c r="I149" s="24"/>
      <c r="J149" s="24"/>
      <c r="K149" s="24"/>
      <c r="L149" s="32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>
        <f t="shared" si="48"/>
        <v>0</v>
      </c>
      <c r="AI149" s="24">
        <f t="shared" si="49"/>
        <v>0</v>
      </c>
      <c r="AJ149" s="24">
        <f t="shared" si="50"/>
        <v>0</v>
      </c>
      <c r="AK149" s="47">
        <f t="shared" si="51"/>
        <v>0</v>
      </c>
      <c r="AL149" s="24">
        <f t="shared" si="52"/>
        <v>0</v>
      </c>
      <c r="AM149" s="49"/>
      <c r="AN149" s="50"/>
      <c r="AO149" s="50"/>
      <c r="AP149" s="50"/>
      <c r="AQ149" s="50"/>
      <c r="AR149" s="50"/>
      <c r="AS149" s="50"/>
    </row>
    <row r="150" spans="1:45" ht="16.5" customHeight="1">
      <c r="A150" s="22"/>
      <c r="B150" s="23"/>
      <c r="C150" s="24"/>
      <c r="D150" s="24"/>
      <c r="E150" s="24"/>
      <c r="F150" s="24"/>
      <c r="G150" s="24"/>
      <c r="H150" s="24"/>
      <c r="I150" s="24"/>
      <c r="J150" s="24"/>
      <c r="K150" s="24"/>
      <c r="L150" s="32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>
        <f t="shared" si="48"/>
        <v>0</v>
      </c>
      <c r="AI150" s="24">
        <f t="shared" si="49"/>
        <v>0</v>
      </c>
      <c r="AJ150" s="24">
        <f t="shared" si="50"/>
        <v>0</v>
      </c>
      <c r="AK150" s="47">
        <f t="shared" si="51"/>
        <v>0</v>
      </c>
      <c r="AL150" s="24">
        <f t="shared" si="52"/>
        <v>0</v>
      </c>
      <c r="AM150" s="49"/>
      <c r="AN150" s="50"/>
      <c r="AO150" s="50"/>
      <c r="AP150" s="50"/>
      <c r="AQ150" s="50"/>
      <c r="AR150" s="50"/>
      <c r="AS150" s="50"/>
    </row>
    <row r="151" spans="1:45" ht="16.5" customHeight="1">
      <c r="A151" s="22">
        <f>IF(B151="","",ROW()-5)</f>
      </c>
      <c r="B151" s="23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>
        <f>SUM(AH140:AH150)</f>
        <v>0</v>
      </c>
      <c r="AI151" s="24">
        <f>SUM(AI140:AI148)</f>
        <v>0</v>
      </c>
      <c r="AJ151" s="24">
        <f>SUM(AJ140:AJ148)</f>
        <v>0</v>
      </c>
      <c r="AK151" s="24">
        <f>SUM(AK140:AK148)</f>
        <v>0</v>
      </c>
      <c r="AL151" s="24">
        <f>SUM(AL140:AL148)</f>
        <v>0</v>
      </c>
      <c r="AM151" s="24">
        <f>SUM(AM140:AM148)</f>
        <v>0</v>
      </c>
      <c r="AN151" s="50"/>
      <c r="AO151" s="50"/>
      <c r="AP151" s="50"/>
      <c r="AQ151" s="50"/>
      <c r="AR151" s="50"/>
      <c r="AS151" s="50"/>
    </row>
    <row r="152" spans="1:45" s="4" customFormat="1" ht="16.5" customHeight="1">
      <c r="A152" s="25" t="s">
        <v>15</v>
      </c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51"/>
      <c r="AM152" s="52"/>
      <c r="AN152" s="53"/>
      <c r="AO152" s="53"/>
      <c r="AP152" s="53"/>
      <c r="AQ152" s="53"/>
      <c r="AR152" s="53"/>
      <c r="AS152" s="53"/>
    </row>
    <row r="153" spans="1:45" s="4" customFormat="1" ht="29.25" customHeight="1">
      <c r="A153" s="26" t="s">
        <v>16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53"/>
      <c r="AN153" s="53"/>
      <c r="AO153" s="53"/>
      <c r="AP153" s="53"/>
      <c r="AQ153" s="53"/>
      <c r="AR153" s="53"/>
      <c r="AS153" s="53"/>
    </row>
    <row r="157" spans="1:38" s="1" customFormat="1" ht="16.5" customHeight="1">
      <c r="A157" s="7" t="s">
        <v>0</v>
      </c>
      <c r="B157" s="7"/>
      <c r="C157" s="8">
        <v>2021</v>
      </c>
      <c r="D157" s="9"/>
      <c r="E157" s="9"/>
      <c r="F157" s="10" t="s">
        <v>1</v>
      </c>
      <c r="G157" s="11">
        <v>3</v>
      </c>
      <c r="H157" s="12"/>
      <c r="I157" s="10" t="s">
        <v>2</v>
      </c>
      <c r="J157" s="29" t="s">
        <v>3</v>
      </c>
      <c r="K157" s="29" t="s">
        <v>3</v>
      </c>
      <c r="L157" s="29" t="s">
        <v>3</v>
      </c>
      <c r="M157" s="29" t="s">
        <v>3</v>
      </c>
      <c r="N157" s="29" t="s">
        <v>3</v>
      </c>
      <c r="O157" s="29" t="s">
        <v>3</v>
      </c>
      <c r="P157" s="30" t="str">
        <f ca="1">"今天是:"&amp;TEXT(TODAY(),"yyyy年m月d日")&amp;"【"&amp;TEXT(TODAY(),"[$-804]aaaa;@")&amp;"】"</f>
        <v>今天是:2021年4月20日【星期二】</v>
      </c>
      <c r="Q157" s="33"/>
      <c r="R157" s="33"/>
      <c r="S157" s="33"/>
      <c r="T157" s="33"/>
      <c r="U157" s="33"/>
      <c r="V157" s="33"/>
      <c r="W157" s="33"/>
      <c r="X157" s="33"/>
      <c r="Y157" s="33"/>
      <c r="Z157" s="29" t="s">
        <v>3</v>
      </c>
      <c r="AA157" s="34"/>
      <c r="AB157" s="34"/>
      <c r="AC157" s="34"/>
      <c r="AD157" s="34"/>
      <c r="AE157" s="34"/>
      <c r="AF157" s="34"/>
      <c r="AG157" s="34"/>
      <c r="AH157" s="34"/>
      <c r="AI157" s="34"/>
      <c r="AJ157" s="37"/>
      <c r="AK157" s="37"/>
      <c r="AL157" s="37"/>
    </row>
    <row r="158" spans="1:38" s="1" customFormat="1" ht="16.5" customHeight="1">
      <c r="A158" s="7" t="s">
        <v>0</v>
      </c>
      <c r="B158" s="7"/>
      <c r="C158" s="8">
        <v>2021</v>
      </c>
      <c r="D158" s="9"/>
      <c r="E158" s="9"/>
      <c r="F158" s="10" t="s">
        <v>1</v>
      </c>
      <c r="G158" s="11">
        <v>2</v>
      </c>
      <c r="H158" s="11"/>
      <c r="I158" s="10" t="s">
        <v>2</v>
      </c>
      <c r="J158" s="29"/>
      <c r="K158" s="29"/>
      <c r="L158" s="29"/>
      <c r="M158" s="29"/>
      <c r="N158" s="29"/>
      <c r="O158" s="29"/>
      <c r="P158" s="30"/>
      <c r="Q158" s="33"/>
      <c r="R158" s="33"/>
      <c r="S158" s="33"/>
      <c r="T158" s="33"/>
      <c r="U158" s="33"/>
      <c r="V158" s="33"/>
      <c r="W158" s="33"/>
      <c r="X158" s="33"/>
      <c r="Y158" s="33"/>
      <c r="Z158" s="29"/>
      <c r="AA158" s="34"/>
      <c r="AB158" s="34"/>
      <c r="AC158" s="34"/>
      <c r="AD158" s="34"/>
      <c r="AE158" s="34"/>
      <c r="AF158" s="34"/>
      <c r="AG158" s="34"/>
      <c r="AH158" s="34"/>
      <c r="AI158" s="34"/>
      <c r="AJ158" s="37"/>
      <c r="AK158" s="37"/>
      <c r="AL158" s="37"/>
    </row>
    <row r="159" spans="1:45" s="2" customFormat="1" ht="22.5" customHeight="1">
      <c r="A159" s="13" t="str">
        <f>C157&amp;F157&amp;G157&amp;I157&amp;"份考勤表"</f>
        <v>2021年3月份考勤表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36"/>
      <c r="AN159" s="36"/>
      <c r="AO159" s="36"/>
      <c r="AP159" s="36"/>
      <c r="AQ159" s="36"/>
      <c r="AR159" s="36"/>
      <c r="AS159" s="36"/>
    </row>
    <row r="160" spans="1:45" s="3" customFormat="1" ht="13.5" customHeight="1">
      <c r="A160" s="14"/>
      <c r="B160" s="14"/>
      <c r="C160" s="14"/>
      <c r="D160" s="1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Z160" s="35"/>
      <c r="AA160" s="35"/>
      <c r="AB160" s="35"/>
      <c r="AC160" s="35"/>
      <c r="AD160" s="35"/>
      <c r="AE160" s="35"/>
      <c r="AF160" s="35"/>
      <c r="AG160" s="15"/>
      <c r="AI160" s="15"/>
      <c r="AJ160" s="15"/>
      <c r="AK160" s="15"/>
      <c r="AL160" s="15"/>
      <c r="AM160" s="38"/>
      <c r="AN160" s="38"/>
      <c r="AO160" s="38"/>
      <c r="AP160" s="38"/>
      <c r="AQ160" s="38"/>
      <c r="AR160" s="38"/>
      <c r="AS160" s="38"/>
    </row>
    <row r="161" spans="1:45" s="1" customFormat="1" ht="25.5" customHeight="1">
      <c r="A161" s="16" t="s">
        <v>5</v>
      </c>
      <c r="B161" s="17" t="s">
        <v>6</v>
      </c>
      <c r="C161" s="27" t="str">
        <f>TEXT(C162,"AAA")</f>
        <v>日</v>
      </c>
      <c r="D161" s="27" t="str">
        <f aca="true" t="shared" si="53" ref="D161:AG161">TEXT(D162,"AAA")</f>
        <v>一</v>
      </c>
      <c r="E161" s="27" t="str">
        <f t="shared" si="53"/>
        <v>二</v>
      </c>
      <c r="F161" s="27" t="str">
        <f t="shared" si="53"/>
        <v>三</v>
      </c>
      <c r="G161" s="27" t="str">
        <f t="shared" si="53"/>
        <v>四</v>
      </c>
      <c r="H161" s="27" t="str">
        <f t="shared" si="53"/>
        <v>五</v>
      </c>
      <c r="I161" s="27" t="str">
        <f t="shared" si="53"/>
        <v>六</v>
      </c>
      <c r="J161" s="27" t="str">
        <f t="shared" si="53"/>
        <v>日</v>
      </c>
      <c r="K161" s="27" t="str">
        <f t="shared" si="53"/>
        <v>一</v>
      </c>
      <c r="L161" s="27" t="str">
        <f t="shared" si="53"/>
        <v>二</v>
      </c>
      <c r="M161" s="27" t="str">
        <f t="shared" si="53"/>
        <v>三</v>
      </c>
      <c r="N161" s="27" t="str">
        <f t="shared" si="53"/>
        <v>四</v>
      </c>
      <c r="O161" s="27" t="str">
        <f t="shared" si="53"/>
        <v>五</v>
      </c>
      <c r="P161" s="27" t="str">
        <f t="shared" si="53"/>
        <v>六</v>
      </c>
      <c r="Q161" s="27" t="str">
        <f t="shared" si="53"/>
        <v>日</v>
      </c>
      <c r="R161" s="27" t="str">
        <f t="shared" si="53"/>
        <v>一</v>
      </c>
      <c r="S161" s="27" t="str">
        <f t="shared" si="53"/>
        <v>二</v>
      </c>
      <c r="T161" s="27" t="str">
        <f t="shared" si="53"/>
        <v>三</v>
      </c>
      <c r="U161" s="27" t="str">
        <f t="shared" si="53"/>
        <v>四</v>
      </c>
      <c r="V161" s="27" t="str">
        <f t="shared" si="53"/>
        <v>五</v>
      </c>
      <c r="W161" s="27" t="str">
        <f t="shared" si="53"/>
        <v>六</v>
      </c>
      <c r="X161" s="27" t="str">
        <f t="shared" si="53"/>
        <v>日</v>
      </c>
      <c r="Y161" s="27" t="str">
        <f t="shared" si="53"/>
        <v>一</v>
      </c>
      <c r="Z161" s="27" t="str">
        <f t="shared" si="53"/>
        <v>二</v>
      </c>
      <c r="AA161" s="27" t="str">
        <f t="shared" si="53"/>
        <v>三</v>
      </c>
      <c r="AB161" s="27" t="str">
        <f t="shared" si="53"/>
        <v>四</v>
      </c>
      <c r="AC161" s="27" t="str">
        <f t="shared" si="53"/>
        <v>五</v>
      </c>
      <c r="AD161" s="27" t="str">
        <f t="shared" si="53"/>
        <v>六</v>
      </c>
      <c r="AE161" s="27">
        <f t="shared" si="53"/>
      </c>
      <c r="AF161" s="27">
        <f t="shared" si="53"/>
      </c>
      <c r="AG161" s="27">
        <f t="shared" si="53"/>
      </c>
      <c r="AH161" s="39" t="s">
        <v>7</v>
      </c>
      <c r="AI161" s="40" t="s">
        <v>8</v>
      </c>
      <c r="AJ161" s="41" t="s">
        <v>9</v>
      </c>
      <c r="AK161" s="41" t="s">
        <v>10</v>
      </c>
      <c r="AL161" s="42" t="s">
        <v>11</v>
      </c>
      <c r="AM161" s="43" t="s">
        <v>12</v>
      </c>
      <c r="AN161" s="44"/>
      <c r="AO161" s="44"/>
      <c r="AP161" s="44"/>
      <c r="AQ161" s="44"/>
      <c r="AR161" s="44"/>
      <c r="AS161" s="44"/>
    </row>
    <row r="162" spans="1:45" s="1" customFormat="1" ht="21" customHeight="1">
      <c r="A162" s="19"/>
      <c r="B162" s="20"/>
      <c r="C162" s="28">
        <f>IF(MONTH(DATE($C$158,$G$158,COLUMN(A158)))=$G$158,DATE($C$158,$G$158,COLUMN(U157)),"")</f>
        <v>44248</v>
      </c>
      <c r="D162" s="28">
        <f aca="true" t="shared" si="54" ref="D162:AG162">IF(MONTH(DATE($C$158,$G$158,COLUMN(B158)))=$G$158,DATE($C$158,$G$158,COLUMN(V157)),"")</f>
        <v>44249</v>
      </c>
      <c r="E162" s="28">
        <f t="shared" si="54"/>
        <v>44250</v>
      </c>
      <c r="F162" s="28">
        <f t="shared" si="54"/>
        <v>44251</v>
      </c>
      <c r="G162" s="28">
        <f t="shared" si="54"/>
        <v>44252</v>
      </c>
      <c r="H162" s="28">
        <f t="shared" si="54"/>
        <v>44253</v>
      </c>
      <c r="I162" s="28">
        <f t="shared" si="54"/>
        <v>44254</v>
      </c>
      <c r="J162" s="28">
        <f t="shared" si="54"/>
        <v>44255</v>
      </c>
      <c r="K162" s="28">
        <f t="shared" si="54"/>
        <v>44256</v>
      </c>
      <c r="L162" s="28">
        <f t="shared" si="54"/>
        <v>44257</v>
      </c>
      <c r="M162" s="28">
        <f t="shared" si="54"/>
        <v>44258</v>
      </c>
      <c r="N162" s="28">
        <f t="shared" si="54"/>
        <v>44259</v>
      </c>
      <c r="O162" s="28">
        <f t="shared" si="54"/>
        <v>44260</v>
      </c>
      <c r="P162" s="28">
        <f t="shared" si="54"/>
        <v>44261</v>
      </c>
      <c r="Q162" s="28">
        <f t="shared" si="54"/>
        <v>44262</v>
      </c>
      <c r="R162" s="28">
        <f t="shared" si="54"/>
        <v>44263</v>
      </c>
      <c r="S162" s="28">
        <f t="shared" si="54"/>
        <v>44264</v>
      </c>
      <c r="T162" s="28">
        <f t="shared" si="54"/>
        <v>44265</v>
      </c>
      <c r="U162" s="28">
        <f t="shared" si="54"/>
        <v>44266</v>
      </c>
      <c r="V162" s="28">
        <f t="shared" si="54"/>
        <v>44267</v>
      </c>
      <c r="W162" s="28">
        <f t="shared" si="54"/>
        <v>44268</v>
      </c>
      <c r="X162" s="28">
        <f t="shared" si="54"/>
        <v>44269</v>
      </c>
      <c r="Y162" s="28">
        <f t="shared" si="54"/>
        <v>44270</v>
      </c>
      <c r="Z162" s="28">
        <f t="shared" si="54"/>
        <v>44271</v>
      </c>
      <c r="AA162" s="28">
        <f t="shared" si="54"/>
        <v>44272</v>
      </c>
      <c r="AB162" s="28">
        <f aca="true" t="shared" si="55" ref="AB162:AG162">IF(MONTH(DATE($C$158,$G$158,COLUMN(Z158)))=$G$158,DATE($C$158,$G$158,COLUMN(AT157)),"")</f>
        <v>44273</v>
      </c>
      <c r="AC162" s="28">
        <f t="shared" si="55"/>
        <v>44274</v>
      </c>
      <c r="AD162" s="28">
        <f t="shared" si="55"/>
        <v>44275</v>
      </c>
      <c r="AE162" s="28">
        <f t="shared" si="55"/>
      </c>
      <c r="AF162" s="28">
        <f t="shared" si="55"/>
      </c>
      <c r="AG162" s="28">
        <f t="shared" si="55"/>
      </c>
      <c r="AH162" s="45" t="s">
        <v>13</v>
      </c>
      <c r="AI162" s="45" t="s">
        <v>13</v>
      </c>
      <c r="AJ162" s="45" t="s">
        <v>13</v>
      </c>
      <c r="AK162" s="45" t="s">
        <v>13</v>
      </c>
      <c r="AL162" s="46" t="s">
        <v>13</v>
      </c>
      <c r="AM162" s="45" t="s">
        <v>13</v>
      </c>
      <c r="AN162" s="44"/>
      <c r="AO162" s="44"/>
      <c r="AP162" s="44"/>
      <c r="AQ162" s="44"/>
      <c r="AR162" s="44"/>
      <c r="AS162" s="44"/>
    </row>
    <row r="163" spans="1:45" s="1" customFormat="1" ht="16.5" customHeight="1">
      <c r="A163" s="22">
        <v>1</v>
      </c>
      <c r="B163" s="23"/>
      <c r="C163" s="24"/>
      <c r="D163" s="24"/>
      <c r="E163" s="24"/>
      <c r="F163" s="24"/>
      <c r="G163" s="24"/>
      <c r="H163" s="24"/>
      <c r="I163" s="24"/>
      <c r="J163" s="24"/>
      <c r="K163" s="24"/>
      <c r="L163" s="32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>
        <f aca="true" t="shared" si="56" ref="AH163:AH173">(COUNTIF(C163:AG163,"1"))*1+(COUNTIF(C163:AG163,"0.5"))*0.5</f>
        <v>0</v>
      </c>
      <c r="AI163" s="24">
        <f aca="true" t="shared" si="57" ref="AI163:AI173">(COUNTIF(C163:AG163,"●"))*1</f>
        <v>0</v>
      </c>
      <c r="AJ163" s="24">
        <f aca="true" t="shared" si="58" ref="AJ163:AJ173">(COUNTIF(C163:AG163,"○"))*1</f>
        <v>0</v>
      </c>
      <c r="AK163" s="47">
        <f aca="true" t="shared" si="59" ref="AK163:AK173">(COUNTIF(C163:AG163,"☆")*1)</f>
        <v>0</v>
      </c>
      <c r="AL163" s="24">
        <f aca="true" t="shared" si="60" ref="AL163:AL173">(COUNTIF(C163:AG163,"△"))*1+(COUNTIF(C163:AG163,"△/2"))*0.5</f>
        <v>0</v>
      </c>
      <c r="AM163" s="48">
        <f>(COUNTIF(D163:AH163,"※"))*1</f>
        <v>0</v>
      </c>
      <c r="AN163" s="44"/>
      <c r="AO163" s="44"/>
      <c r="AP163" s="44"/>
      <c r="AQ163" s="44"/>
      <c r="AR163" s="44"/>
      <c r="AS163" s="44"/>
    </row>
    <row r="164" spans="1:45" ht="16.5" customHeight="1">
      <c r="A164" s="22">
        <v>2</v>
      </c>
      <c r="B164" s="23"/>
      <c r="C164" s="24"/>
      <c r="D164" s="24"/>
      <c r="E164" s="24"/>
      <c r="F164" s="24"/>
      <c r="G164" s="24"/>
      <c r="H164" s="24"/>
      <c r="I164" s="24"/>
      <c r="J164" s="24"/>
      <c r="K164" s="24"/>
      <c r="L164" s="32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>
        <f t="shared" si="56"/>
        <v>0</v>
      </c>
      <c r="AI164" s="24">
        <f t="shared" si="57"/>
        <v>0</v>
      </c>
      <c r="AJ164" s="24">
        <f t="shared" si="58"/>
        <v>0</v>
      </c>
      <c r="AK164" s="47">
        <f t="shared" si="59"/>
        <v>0</v>
      </c>
      <c r="AL164" s="24">
        <f t="shared" si="60"/>
        <v>0</v>
      </c>
      <c r="AM164" s="49"/>
      <c r="AN164" s="50"/>
      <c r="AO164" s="50"/>
      <c r="AP164" s="50"/>
      <c r="AQ164" s="50"/>
      <c r="AR164" s="50"/>
      <c r="AS164" s="50"/>
    </row>
    <row r="165" spans="1:45" ht="16.5" customHeight="1">
      <c r="A165" s="22">
        <v>3</v>
      </c>
      <c r="B165" s="23"/>
      <c r="C165" s="24"/>
      <c r="D165" s="24"/>
      <c r="E165" s="24"/>
      <c r="F165" s="24"/>
      <c r="G165" s="24"/>
      <c r="H165" s="24"/>
      <c r="I165" s="24"/>
      <c r="J165" s="24"/>
      <c r="K165" s="24"/>
      <c r="L165" s="32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>
        <f t="shared" si="56"/>
        <v>0</v>
      </c>
      <c r="AI165" s="24">
        <f t="shared" si="57"/>
        <v>0</v>
      </c>
      <c r="AJ165" s="24">
        <f t="shared" si="58"/>
        <v>0</v>
      </c>
      <c r="AK165" s="47">
        <f t="shared" si="59"/>
        <v>0</v>
      </c>
      <c r="AL165" s="24">
        <f t="shared" si="60"/>
        <v>0</v>
      </c>
      <c r="AM165" s="49"/>
      <c r="AN165" s="50"/>
      <c r="AO165" s="50"/>
      <c r="AP165" s="50"/>
      <c r="AQ165" s="50"/>
      <c r="AR165" s="50"/>
      <c r="AS165" s="50"/>
    </row>
    <row r="166" spans="1:45" ht="16.5" customHeight="1">
      <c r="A166" s="22">
        <v>4</v>
      </c>
      <c r="B166" s="23"/>
      <c r="C166" s="24"/>
      <c r="D166" s="24"/>
      <c r="E166" s="24"/>
      <c r="F166" s="24"/>
      <c r="G166" s="24"/>
      <c r="H166" s="24"/>
      <c r="I166" s="24"/>
      <c r="J166" s="24"/>
      <c r="K166" s="24"/>
      <c r="L166" s="32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>
        <f t="shared" si="56"/>
        <v>0</v>
      </c>
      <c r="AI166" s="24">
        <f t="shared" si="57"/>
        <v>0</v>
      </c>
      <c r="AJ166" s="24">
        <f t="shared" si="58"/>
        <v>0</v>
      </c>
      <c r="AK166" s="47">
        <f t="shared" si="59"/>
        <v>0</v>
      </c>
      <c r="AL166" s="24">
        <f t="shared" si="60"/>
        <v>0</v>
      </c>
      <c r="AM166" s="49"/>
      <c r="AN166" s="50"/>
      <c r="AO166" s="50"/>
      <c r="AP166" s="50"/>
      <c r="AQ166" s="50"/>
      <c r="AR166" s="50"/>
      <c r="AS166" s="50"/>
    </row>
    <row r="167" spans="1:45" ht="16.5" customHeight="1">
      <c r="A167" s="22">
        <v>5</v>
      </c>
      <c r="B167" s="23"/>
      <c r="C167" s="24"/>
      <c r="D167" s="24"/>
      <c r="E167" s="24"/>
      <c r="F167" s="24"/>
      <c r="G167" s="24"/>
      <c r="H167" s="24"/>
      <c r="I167" s="24"/>
      <c r="J167" s="24"/>
      <c r="K167" s="24"/>
      <c r="L167" s="32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>
        <f t="shared" si="56"/>
        <v>0</v>
      </c>
      <c r="AI167" s="24">
        <f t="shared" si="57"/>
        <v>0</v>
      </c>
      <c r="AJ167" s="24">
        <f t="shared" si="58"/>
        <v>0</v>
      </c>
      <c r="AK167" s="47">
        <f t="shared" si="59"/>
        <v>0</v>
      </c>
      <c r="AL167" s="24">
        <f t="shared" si="60"/>
        <v>0</v>
      </c>
      <c r="AM167" s="49"/>
      <c r="AN167" s="50"/>
      <c r="AO167" s="50"/>
      <c r="AP167" s="50"/>
      <c r="AQ167" s="50"/>
      <c r="AR167" s="50"/>
      <c r="AS167" s="50"/>
    </row>
    <row r="168" spans="1:45" ht="16.5" customHeight="1">
      <c r="A168" s="22">
        <v>6</v>
      </c>
      <c r="B168" s="23"/>
      <c r="C168" s="24"/>
      <c r="D168" s="24"/>
      <c r="E168" s="24"/>
      <c r="F168" s="24"/>
      <c r="G168" s="24"/>
      <c r="H168" s="24"/>
      <c r="I168" s="24"/>
      <c r="J168" s="24"/>
      <c r="K168" s="24"/>
      <c r="L168" s="32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>
        <f t="shared" si="56"/>
        <v>0</v>
      </c>
      <c r="AI168" s="24">
        <f t="shared" si="57"/>
        <v>0</v>
      </c>
      <c r="AJ168" s="24">
        <f t="shared" si="58"/>
        <v>0</v>
      </c>
      <c r="AK168" s="47">
        <f t="shared" si="59"/>
        <v>0</v>
      </c>
      <c r="AL168" s="24">
        <f t="shared" si="60"/>
        <v>0</v>
      </c>
      <c r="AM168" s="49"/>
      <c r="AN168" s="50"/>
      <c r="AO168" s="50"/>
      <c r="AP168" s="50"/>
      <c r="AQ168" s="50"/>
      <c r="AR168" s="50"/>
      <c r="AS168" s="50"/>
    </row>
    <row r="169" spans="1:45" ht="16.5" customHeight="1">
      <c r="A169" s="22">
        <v>7</v>
      </c>
      <c r="B169" s="23"/>
      <c r="C169" s="24"/>
      <c r="D169" s="24"/>
      <c r="E169" s="24"/>
      <c r="F169" s="24"/>
      <c r="G169" s="24"/>
      <c r="H169" s="24"/>
      <c r="I169" s="24"/>
      <c r="J169" s="24"/>
      <c r="K169" s="24"/>
      <c r="L169" s="32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>
        <f t="shared" si="56"/>
        <v>0</v>
      </c>
      <c r="AI169" s="24">
        <f t="shared" si="57"/>
        <v>0</v>
      </c>
      <c r="AJ169" s="24">
        <f t="shared" si="58"/>
        <v>0</v>
      </c>
      <c r="AK169" s="47">
        <f t="shared" si="59"/>
        <v>0</v>
      </c>
      <c r="AL169" s="24">
        <f t="shared" si="60"/>
        <v>0</v>
      </c>
      <c r="AM169" s="49"/>
      <c r="AN169" s="50"/>
      <c r="AO169" s="50"/>
      <c r="AP169" s="50"/>
      <c r="AQ169" s="50"/>
      <c r="AR169" s="50"/>
      <c r="AS169" s="50"/>
    </row>
    <row r="170" spans="1:45" ht="16.5" customHeight="1">
      <c r="A170" s="22">
        <v>8</v>
      </c>
      <c r="B170" s="23"/>
      <c r="C170" s="24"/>
      <c r="D170" s="24"/>
      <c r="E170" s="24"/>
      <c r="F170" s="24"/>
      <c r="G170" s="24"/>
      <c r="H170" s="24"/>
      <c r="I170" s="24"/>
      <c r="J170" s="24"/>
      <c r="K170" s="24"/>
      <c r="L170" s="32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>
        <f t="shared" si="56"/>
        <v>0</v>
      </c>
      <c r="AI170" s="24">
        <f t="shared" si="57"/>
        <v>0</v>
      </c>
      <c r="AJ170" s="24">
        <f t="shared" si="58"/>
        <v>0</v>
      </c>
      <c r="AK170" s="47">
        <f t="shared" si="59"/>
        <v>0</v>
      </c>
      <c r="AL170" s="24">
        <f t="shared" si="60"/>
        <v>0</v>
      </c>
      <c r="AM170" s="49"/>
      <c r="AN170" s="50"/>
      <c r="AO170" s="50"/>
      <c r="AP170" s="50"/>
      <c r="AQ170" s="50"/>
      <c r="AR170" s="50"/>
      <c r="AS170" s="50"/>
    </row>
    <row r="171" spans="1:45" ht="16.5" customHeight="1">
      <c r="A171" s="22">
        <v>9</v>
      </c>
      <c r="B171" s="23"/>
      <c r="C171" s="24"/>
      <c r="D171" s="24"/>
      <c r="E171" s="24"/>
      <c r="F171" s="24"/>
      <c r="G171" s="24"/>
      <c r="H171" s="24"/>
      <c r="I171" s="24"/>
      <c r="J171" s="24"/>
      <c r="K171" s="24"/>
      <c r="L171" s="32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>
        <f t="shared" si="56"/>
        <v>0</v>
      </c>
      <c r="AI171" s="24">
        <f t="shared" si="57"/>
        <v>0</v>
      </c>
      <c r="AJ171" s="24">
        <f t="shared" si="58"/>
        <v>0</v>
      </c>
      <c r="AK171" s="47">
        <f t="shared" si="59"/>
        <v>0</v>
      </c>
      <c r="AL171" s="24">
        <f t="shared" si="60"/>
        <v>0</v>
      </c>
      <c r="AM171" s="49"/>
      <c r="AN171" s="50"/>
      <c r="AO171" s="50"/>
      <c r="AP171" s="50"/>
      <c r="AQ171" s="50"/>
      <c r="AR171" s="50"/>
      <c r="AS171" s="50"/>
    </row>
    <row r="172" spans="1:45" ht="16.5" customHeight="1">
      <c r="A172" s="22">
        <v>10</v>
      </c>
      <c r="B172" s="23"/>
      <c r="C172" s="24"/>
      <c r="D172" s="24"/>
      <c r="E172" s="24"/>
      <c r="F172" s="24"/>
      <c r="G172" s="24"/>
      <c r="H172" s="24"/>
      <c r="I172" s="24"/>
      <c r="J172" s="24"/>
      <c r="K172" s="24"/>
      <c r="L172" s="32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>
        <f t="shared" si="56"/>
        <v>0</v>
      </c>
      <c r="AI172" s="24">
        <f t="shared" si="57"/>
        <v>0</v>
      </c>
      <c r="AJ172" s="24">
        <f t="shared" si="58"/>
        <v>0</v>
      </c>
      <c r="AK172" s="47">
        <f t="shared" si="59"/>
        <v>0</v>
      </c>
      <c r="AL172" s="24">
        <f t="shared" si="60"/>
        <v>0</v>
      </c>
      <c r="AM172" s="49"/>
      <c r="AN172" s="50"/>
      <c r="AO172" s="50"/>
      <c r="AP172" s="50"/>
      <c r="AQ172" s="50"/>
      <c r="AR172" s="50"/>
      <c r="AS172" s="50"/>
    </row>
    <row r="173" spans="1:45" ht="16.5" customHeight="1">
      <c r="A173" s="22"/>
      <c r="B173" s="23"/>
      <c r="C173" s="24"/>
      <c r="D173" s="24"/>
      <c r="E173" s="24"/>
      <c r="F173" s="24"/>
      <c r="G173" s="24"/>
      <c r="H173" s="24"/>
      <c r="I173" s="24"/>
      <c r="J173" s="24"/>
      <c r="K173" s="24"/>
      <c r="L173" s="32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>
        <f t="shared" si="56"/>
        <v>0</v>
      </c>
      <c r="AI173" s="24">
        <f t="shared" si="57"/>
        <v>0</v>
      </c>
      <c r="AJ173" s="24">
        <f t="shared" si="58"/>
        <v>0</v>
      </c>
      <c r="AK173" s="47">
        <f t="shared" si="59"/>
        <v>0</v>
      </c>
      <c r="AL173" s="24">
        <f t="shared" si="60"/>
        <v>0</v>
      </c>
      <c r="AM173" s="49"/>
      <c r="AN173" s="50"/>
      <c r="AO173" s="50"/>
      <c r="AP173" s="50"/>
      <c r="AQ173" s="50"/>
      <c r="AR173" s="50"/>
      <c r="AS173" s="50"/>
    </row>
    <row r="174" spans="1:45" ht="16.5" customHeight="1">
      <c r="A174" s="22">
        <f>IF(B174="","",ROW()-5)</f>
      </c>
      <c r="B174" s="23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>
        <f>SUM(AH163:AH173)</f>
        <v>0</v>
      </c>
      <c r="AI174" s="24">
        <f>SUM(AI163:AI171)</f>
        <v>0</v>
      </c>
      <c r="AJ174" s="24">
        <f>SUM(AJ163:AJ171)</f>
        <v>0</v>
      </c>
      <c r="AK174" s="24">
        <f>SUM(AK163:AK171)</f>
        <v>0</v>
      </c>
      <c r="AL174" s="24">
        <f>SUM(AL163:AL171)</f>
        <v>0</v>
      </c>
      <c r="AM174" s="24">
        <f>SUM(AM163:AM171)</f>
        <v>0</v>
      </c>
      <c r="AN174" s="50"/>
      <c r="AO174" s="50"/>
      <c r="AP174" s="50"/>
      <c r="AQ174" s="50"/>
      <c r="AR174" s="50"/>
      <c r="AS174" s="50"/>
    </row>
    <row r="175" spans="1:45" s="4" customFormat="1" ht="16.5" customHeight="1">
      <c r="A175" s="25" t="s">
        <v>15</v>
      </c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51"/>
      <c r="AM175" s="52"/>
      <c r="AN175" s="53"/>
      <c r="AO175" s="53"/>
      <c r="AP175" s="53"/>
      <c r="AQ175" s="53"/>
      <c r="AR175" s="53"/>
      <c r="AS175" s="53"/>
    </row>
    <row r="176" spans="1:45" s="4" customFormat="1" ht="29.25" customHeight="1">
      <c r="A176" s="26" t="s">
        <v>16</v>
      </c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53"/>
      <c r="AN176" s="53"/>
      <c r="AO176" s="53"/>
      <c r="AP176" s="53"/>
      <c r="AQ176" s="53"/>
      <c r="AR176" s="53"/>
      <c r="AS176" s="53"/>
    </row>
    <row r="179" spans="1:38" s="1" customFormat="1" ht="16.5" customHeight="1">
      <c r="A179" s="7" t="s">
        <v>0</v>
      </c>
      <c r="B179" s="7"/>
      <c r="C179" s="8">
        <v>2021</v>
      </c>
      <c r="D179" s="9"/>
      <c r="E179" s="9"/>
      <c r="F179" s="10" t="s">
        <v>1</v>
      </c>
      <c r="G179" s="11">
        <v>3</v>
      </c>
      <c r="H179" s="12"/>
      <c r="I179" s="10" t="s">
        <v>2</v>
      </c>
      <c r="J179" s="29" t="s">
        <v>3</v>
      </c>
      <c r="K179" s="29" t="s">
        <v>3</v>
      </c>
      <c r="L179" s="29" t="s">
        <v>3</v>
      </c>
      <c r="M179" s="29" t="s">
        <v>3</v>
      </c>
      <c r="N179" s="29" t="s">
        <v>3</v>
      </c>
      <c r="O179" s="29" t="s">
        <v>3</v>
      </c>
      <c r="P179" s="30" t="str">
        <f ca="1">"今天是:"&amp;TEXT(TODAY(),"yyyy年m月d日")&amp;"【"&amp;TEXT(TODAY(),"[$-804]aaaa;@")&amp;"】"</f>
        <v>今天是:2021年4月20日【星期二】</v>
      </c>
      <c r="Q179" s="33"/>
      <c r="R179" s="33"/>
      <c r="S179" s="33"/>
      <c r="T179" s="33"/>
      <c r="U179" s="33"/>
      <c r="V179" s="33"/>
      <c r="W179" s="33"/>
      <c r="X179" s="33"/>
      <c r="Y179" s="33"/>
      <c r="Z179" s="29" t="s">
        <v>3</v>
      </c>
      <c r="AA179" s="34"/>
      <c r="AB179" s="34"/>
      <c r="AC179" s="34"/>
      <c r="AD179" s="34"/>
      <c r="AE179" s="34"/>
      <c r="AF179" s="34"/>
      <c r="AG179" s="34"/>
      <c r="AH179" s="34"/>
      <c r="AI179" s="34"/>
      <c r="AJ179" s="37"/>
      <c r="AK179" s="37"/>
      <c r="AL179" s="37"/>
    </row>
    <row r="180" spans="1:38" s="1" customFormat="1" ht="16.5" customHeight="1">
      <c r="A180" s="7" t="s">
        <v>0</v>
      </c>
      <c r="B180" s="7"/>
      <c r="C180" s="8">
        <v>2021</v>
      </c>
      <c r="D180" s="9"/>
      <c r="E180" s="9"/>
      <c r="F180" s="10" t="s">
        <v>1</v>
      </c>
      <c r="G180" s="11">
        <v>2</v>
      </c>
      <c r="H180" s="11"/>
      <c r="I180" s="10" t="s">
        <v>2</v>
      </c>
      <c r="J180" s="29"/>
      <c r="K180" s="29"/>
      <c r="L180" s="29"/>
      <c r="M180" s="29"/>
      <c r="N180" s="29"/>
      <c r="O180" s="29"/>
      <c r="P180" s="30"/>
      <c r="Q180" s="33"/>
      <c r="R180" s="33"/>
      <c r="S180" s="33"/>
      <c r="T180" s="33"/>
      <c r="U180" s="33"/>
      <c r="V180" s="33"/>
      <c r="W180" s="33"/>
      <c r="X180" s="33"/>
      <c r="Y180" s="33"/>
      <c r="Z180" s="29"/>
      <c r="AA180" s="34"/>
      <c r="AB180" s="34"/>
      <c r="AC180" s="34"/>
      <c r="AD180" s="34"/>
      <c r="AE180" s="34"/>
      <c r="AF180" s="34"/>
      <c r="AG180" s="34"/>
      <c r="AH180" s="34"/>
      <c r="AI180" s="34"/>
      <c r="AJ180" s="37"/>
      <c r="AK180" s="37"/>
      <c r="AL180" s="37"/>
    </row>
    <row r="181" spans="1:45" s="2" customFormat="1" ht="22.5" customHeight="1">
      <c r="A181" s="13" t="str">
        <f>C179&amp;F179&amp;G179&amp;I179&amp;"份考勤表"</f>
        <v>2021年3月份考勤表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36"/>
      <c r="AN181" s="36"/>
      <c r="AO181" s="36"/>
      <c r="AP181" s="36"/>
      <c r="AQ181" s="36"/>
      <c r="AR181" s="36"/>
      <c r="AS181" s="36"/>
    </row>
    <row r="182" spans="1:45" s="3" customFormat="1" ht="13.5" customHeight="1">
      <c r="A182" s="14"/>
      <c r="B182" s="14"/>
      <c r="C182" s="14"/>
      <c r="D182" s="1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Z182" s="35"/>
      <c r="AA182" s="35"/>
      <c r="AB182" s="35"/>
      <c r="AC182" s="35"/>
      <c r="AD182" s="35"/>
      <c r="AE182" s="35"/>
      <c r="AF182" s="35"/>
      <c r="AG182" s="15"/>
      <c r="AI182" s="15"/>
      <c r="AJ182" s="15"/>
      <c r="AK182" s="15"/>
      <c r="AL182" s="15"/>
      <c r="AM182" s="38"/>
      <c r="AN182" s="38"/>
      <c r="AO182" s="38"/>
      <c r="AP182" s="38"/>
      <c r="AQ182" s="38"/>
      <c r="AR182" s="38"/>
      <c r="AS182" s="38"/>
    </row>
    <row r="183" spans="1:45" s="1" customFormat="1" ht="25.5" customHeight="1">
      <c r="A183" s="16" t="s">
        <v>5</v>
      </c>
      <c r="B183" s="17" t="s">
        <v>6</v>
      </c>
      <c r="C183" s="27" t="str">
        <f>TEXT(C184,"AAA")</f>
        <v>日</v>
      </c>
      <c r="D183" s="27" t="str">
        <f aca="true" t="shared" si="61" ref="D183:AG183">TEXT(D184,"AAA")</f>
        <v>一</v>
      </c>
      <c r="E183" s="27" t="str">
        <f t="shared" si="61"/>
        <v>二</v>
      </c>
      <c r="F183" s="27" t="str">
        <f t="shared" si="61"/>
        <v>三</v>
      </c>
      <c r="G183" s="27" t="str">
        <f t="shared" si="61"/>
        <v>四</v>
      </c>
      <c r="H183" s="27" t="str">
        <f t="shared" si="61"/>
        <v>五</v>
      </c>
      <c r="I183" s="27" t="str">
        <f t="shared" si="61"/>
        <v>六</v>
      </c>
      <c r="J183" s="27" t="str">
        <f t="shared" si="61"/>
        <v>日</v>
      </c>
      <c r="K183" s="27" t="str">
        <f t="shared" si="61"/>
        <v>一</v>
      </c>
      <c r="L183" s="27" t="str">
        <f t="shared" si="61"/>
        <v>二</v>
      </c>
      <c r="M183" s="27" t="str">
        <f t="shared" si="61"/>
        <v>三</v>
      </c>
      <c r="N183" s="27" t="str">
        <f t="shared" si="61"/>
        <v>四</v>
      </c>
      <c r="O183" s="27" t="str">
        <f t="shared" si="61"/>
        <v>五</v>
      </c>
      <c r="P183" s="27" t="str">
        <f t="shared" si="61"/>
        <v>六</v>
      </c>
      <c r="Q183" s="27" t="str">
        <f t="shared" si="61"/>
        <v>日</v>
      </c>
      <c r="R183" s="27" t="str">
        <f t="shared" si="61"/>
        <v>一</v>
      </c>
      <c r="S183" s="27" t="str">
        <f t="shared" si="61"/>
        <v>二</v>
      </c>
      <c r="T183" s="27" t="str">
        <f t="shared" si="61"/>
        <v>三</v>
      </c>
      <c r="U183" s="27" t="str">
        <f t="shared" si="61"/>
        <v>四</v>
      </c>
      <c r="V183" s="27" t="str">
        <f t="shared" si="61"/>
        <v>五</v>
      </c>
      <c r="W183" s="27" t="str">
        <f t="shared" si="61"/>
        <v>六</v>
      </c>
      <c r="X183" s="27" t="str">
        <f t="shared" si="61"/>
        <v>日</v>
      </c>
      <c r="Y183" s="27" t="str">
        <f t="shared" si="61"/>
        <v>一</v>
      </c>
      <c r="Z183" s="27" t="str">
        <f t="shared" si="61"/>
        <v>二</v>
      </c>
      <c r="AA183" s="27" t="str">
        <f t="shared" si="61"/>
        <v>三</v>
      </c>
      <c r="AB183" s="27" t="str">
        <f t="shared" si="61"/>
        <v>四</v>
      </c>
      <c r="AC183" s="27" t="str">
        <f t="shared" si="61"/>
        <v>五</v>
      </c>
      <c r="AD183" s="27" t="str">
        <f t="shared" si="61"/>
        <v>六</v>
      </c>
      <c r="AE183" s="27">
        <f t="shared" si="61"/>
      </c>
      <c r="AF183" s="27">
        <f t="shared" si="61"/>
      </c>
      <c r="AG183" s="27">
        <f t="shared" si="61"/>
      </c>
      <c r="AH183" s="39" t="s">
        <v>7</v>
      </c>
      <c r="AI183" s="40" t="s">
        <v>8</v>
      </c>
      <c r="AJ183" s="41" t="s">
        <v>9</v>
      </c>
      <c r="AK183" s="41" t="s">
        <v>10</v>
      </c>
      <c r="AL183" s="42" t="s">
        <v>11</v>
      </c>
      <c r="AM183" s="43" t="s">
        <v>12</v>
      </c>
      <c r="AN183" s="44"/>
      <c r="AO183" s="44"/>
      <c r="AP183" s="44"/>
      <c r="AQ183" s="44"/>
      <c r="AR183" s="44"/>
      <c r="AS183" s="44"/>
    </row>
    <row r="184" spans="1:45" s="1" customFormat="1" ht="21" customHeight="1">
      <c r="A184" s="19"/>
      <c r="B184" s="20"/>
      <c r="C184" s="28">
        <f>IF(MONTH(DATE($C$180,$G$180,COLUMN(A180)))=$G$180,DATE($C$180,$G$180,COLUMN(U179)),"")</f>
        <v>44248</v>
      </c>
      <c r="D184" s="28">
        <f aca="true" t="shared" si="62" ref="D184:AG184">IF(MONTH(DATE($C$180,$G$180,COLUMN(B180)))=$G$180,DATE($C$180,$G$180,COLUMN(V179)),"")</f>
        <v>44249</v>
      </c>
      <c r="E184" s="28">
        <f t="shared" si="62"/>
        <v>44250</v>
      </c>
      <c r="F184" s="28">
        <f t="shared" si="62"/>
        <v>44251</v>
      </c>
      <c r="G184" s="28">
        <f t="shared" si="62"/>
        <v>44252</v>
      </c>
      <c r="H184" s="28">
        <f t="shared" si="62"/>
        <v>44253</v>
      </c>
      <c r="I184" s="28">
        <f t="shared" si="62"/>
        <v>44254</v>
      </c>
      <c r="J184" s="28">
        <f t="shared" si="62"/>
        <v>44255</v>
      </c>
      <c r="K184" s="28">
        <f t="shared" si="62"/>
        <v>44256</v>
      </c>
      <c r="L184" s="28">
        <f t="shared" si="62"/>
        <v>44257</v>
      </c>
      <c r="M184" s="28">
        <f t="shared" si="62"/>
        <v>44258</v>
      </c>
      <c r="N184" s="28">
        <f t="shared" si="62"/>
        <v>44259</v>
      </c>
      <c r="O184" s="28">
        <f t="shared" si="62"/>
        <v>44260</v>
      </c>
      <c r="P184" s="28">
        <f t="shared" si="62"/>
        <v>44261</v>
      </c>
      <c r="Q184" s="28">
        <f t="shared" si="62"/>
        <v>44262</v>
      </c>
      <c r="R184" s="28">
        <f t="shared" si="62"/>
        <v>44263</v>
      </c>
      <c r="S184" s="28">
        <f t="shared" si="62"/>
        <v>44264</v>
      </c>
      <c r="T184" s="28">
        <f t="shared" si="62"/>
        <v>44265</v>
      </c>
      <c r="U184" s="28">
        <f t="shared" si="62"/>
        <v>44266</v>
      </c>
      <c r="V184" s="28">
        <f t="shared" si="62"/>
        <v>44267</v>
      </c>
      <c r="W184" s="28">
        <f t="shared" si="62"/>
        <v>44268</v>
      </c>
      <c r="X184" s="28">
        <f t="shared" si="62"/>
        <v>44269</v>
      </c>
      <c r="Y184" s="28">
        <f t="shared" si="62"/>
        <v>44270</v>
      </c>
      <c r="Z184" s="28">
        <f t="shared" si="62"/>
        <v>44271</v>
      </c>
      <c r="AA184" s="28">
        <f t="shared" si="62"/>
        <v>44272</v>
      </c>
      <c r="AB184" s="28">
        <f aca="true" t="shared" si="63" ref="AB184:AG184">IF(MONTH(DATE($C$180,$G$180,COLUMN(Z180)))=$G$180,DATE($C$180,$G$180,COLUMN(AT179)),"")</f>
        <v>44273</v>
      </c>
      <c r="AC184" s="28">
        <f t="shared" si="63"/>
        <v>44274</v>
      </c>
      <c r="AD184" s="28">
        <f t="shared" si="63"/>
        <v>44275</v>
      </c>
      <c r="AE184" s="28">
        <f t="shared" si="63"/>
      </c>
      <c r="AF184" s="28">
        <f t="shared" si="63"/>
      </c>
      <c r="AG184" s="28">
        <f t="shared" si="63"/>
      </c>
      <c r="AH184" s="45" t="s">
        <v>13</v>
      </c>
      <c r="AI184" s="45" t="s">
        <v>13</v>
      </c>
      <c r="AJ184" s="45" t="s">
        <v>13</v>
      </c>
      <c r="AK184" s="45" t="s">
        <v>13</v>
      </c>
      <c r="AL184" s="46" t="s">
        <v>13</v>
      </c>
      <c r="AM184" s="45" t="s">
        <v>13</v>
      </c>
      <c r="AN184" s="44"/>
      <c r="AO184" s="44"/>
      <c r="AP184" s="44"/>
      <c r="AQ184" s="44"/>
      <c r="AR184" s="44"/>
      <c r="AS184" s="44"/>
    </row>
    <row r="185" spans="1:45" s="1" customFormat="1" ht="16.5" customHeight="1">
      <c r="A185" s="22">
        <v>1</v>
      </c>
      <c r="B185" s="23"/>
      <c r="C185" s="24"/>
      <c r="D185" s="24"/>
      <c r="E185" s="24"/>
      <c r="F185" s="24"/>
      <c r="G185" s="24"/>
      <c r="H185" s="24"/>
      <c r="I185" s="24"/>
      <c r="J185" s="24"/>
      <c r="K185" s="24"/>
      <c r="L185" s="32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>
        <f aca="true" t="shared" si="64" ref="AH185:AH195">(COUNTIF(C185:AG185,"1"))*1+(COUNTIF(C185:AG185,"0.5"))*0.5</f>
        <v>0</v>
      </c>
      <c r="AI185" s="24">
        <f aca="true" t="shared" si="65" ref="AI185:AI195">(COUNTIF(C185:AG185,"●"))*1</f>
        <v>0</v>
      </c>
      <c r="AJ185" s="24">
        <f aca="true" t="shared" si="66" ref="AJ185:AJ195">(COUNTIF(C185:AG185,"○"))*1</f>
        <v>0</v>
      </c>
      <c r="AK185" s="47">
        <f aca="true" t="shared" si="67" ref="AK185:AK195">(COUNTIF(C185:AG185,"☆")*1)</f>
        <v>0</v>
      </c>
      <c r="AL185" s="24">
        <f aca="true" t="shared" si="68" ref="AL185:AL195">(COUNTIF(C185:AG185,"△"))*1+(COUNTIF(C185:AG185,"△/2"))*0.5</f>
        <v>0</v>
      </c>
      <c r="AM185" s="48">
        <f>(COUNTIF(D185:AH185,"※"))*1</f>
        <v>0</v>
      </c>
      <c r="AN185" s="44"/>
      <c r="AO185" s="44"/>
      <c r="AP185" s="44"/>
      <c r="AQ185" s="44"/>
      <c r="AR185" s="44"/>
      <c r="AS185" s="44"/>
    </row>
    <row r="186" spans="1:45" ht="16.5" customHeight="1">
      <c r="A186" s="22">
        <v>2</v>
      </c>
      <c r="B186" s="23"/>
      <c r="C186" s="24"/>
      <c r="D186" s="24"/>
      <c r="E186" s="24"/>
      <c r="F186" s="24"/>
      <c r="G186" s="24"/>
      <c r="H186" s="24"/>
      <c r="I186" s="24"/>
      <c r="J186" s="24"/>
      <c r="K186" s="24"/>
      <c r="L186" s="32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>
        <f t="shared" si="64"/>
        <v>0</v>
      </c>
      <c r="AI186" s="24">
        <f t="shared" si="65"/>
        <v>0</v>
      </c>
      <c r="AJ186" s="24">
        <f t="shared" si="66"/>
        <v>0</v>
      </c>
      <c r="AK186" s="47">
        <f t="shared" si="67"/>
        <v>0</v>
      </c>
      <c r="AL186" s="24">
        <f t="shared" si="68"/>
        <v>0</v>
      </c>
      <c r="AM186" s="49"/>
      <c r="AN186" s="50"/>
      <c r="AO186" s="50"/>
      <c r="AP186" s="50"/>
      <c r="AQ186" s="50"/>
      <c r="AR186" s="50"/>
      <c r="AS186" s="50"/>
    </row>
    <row r="187" spans="1:45" ht="16.5" customHeight="1">
      <c r="A187" s="22">
        <v>3</v>
      </c>
      <c r="B187" s="23"/>
      <c r="C187" s="24"/>
      <c r="D187" s="24"/>
      <c r="E187" s="24"/>
      <c r="F187" s="24"/>
      <c r="G187" s="24"/>
      <c r="H187" s="24"/>
      <c r="I187" s="24"/>
      <c r="J187" s="24"/>
      <c r="K187" s="24"/>
      <c r="L187" s="32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>
        <f t="shared" si="64"/>
        <v>0</v>
      </c>
      <c r="AI187" s="24">
        <f t="shared" si="65"/>
        <v>0</v>
      </c>
      <c r="AJ187" s="24">
        <f t="shared" si="66"/>
        <v>0</v>
      </c>
      <c r="AK187" s="47">
        <f t="shared" si="67"/>
        <v>0</v>
      </c>
      <c r="AL187" s="24">
        <f t="shared" si="68"/>
        <v>0</v>
      </c>
      <c r="AM187" s="49"/>
      <c r="AN187" s="50"/>
      <c r="AO187" s="50"/>
      <c r="AP187" s="50"/>
      <c r="AQ187" s="50"/>
      <c r="AR187" s="50"/>
      <c r="AS187" s="50"/>
    </row>
    <row r="188" spans="1:45" ht="16.5" customHeight="1">
      <c r="A188" s="22">
        <v>4</v>
      </c>
      <c r="B188" s="23"/>
      <c r="C188" s="24"/>
      <c r="D188" s="24"/>
      <c r="E188" s="24"/>
      <c r="F188" s="24"/>
      <c r="G188" s="24"/>
      <c r="H188" s="24"/>
      <c r="I188" s="24"/>
      <c r="J188" s="24"/>
      <c r="K188" s="24"/>
      <c r="L188" s="32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>
        <f t="shared" si="64"/>
        <v>0</v>
      </c>
      <c r="AI188" s="24">
        <f t="shared" si="65"/>
        <v>0</v>
      </c>
      <c r="AJ188" s="24">
        <f t="shared" si="66"/>
        <v>0</v>
      </c>
      <c r="AK188" s="47">
        <f t="shared" si="67"/>
        <v>0</v>
      </c>
      <c r="AL188" s="24">
        <f t="shared" si="68"/>
        <v>0</v>
      </c>
      <c r="AM188" s="49"/>
      <c r="AN188" s="50"/>
      <c r="AO188" s="50"/>
      <c r="AP188" s="50"/>
      <c r="AQ188" s="50"/>
      <c r="AR188" s="50"/>
      <c r="AS188" s="50"/>
    </row>
    <row r="189" spans="1:45" ht="16.5" customHeight="1">
      <c r="A189" s="22">
        <v>5</v>
      </c>
      <c r="B189" s="23"/>
      <c r="C189" s="24"/>
      <c r="D189" s="24"/>
      <c r="E189" s="24"/>
      <c r="F189" s="24"/>
      <c r="G189" s="24"/>
      <c r="H189" s="24"/>
      <c r="I189" s="24"/>
      <c r="J189" s="24"/>
      <c r="K189" s="24"/>
      <c r="L189" s="32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>
        <f t="shared" si="64"/>
        <v>0</v>
      </c>
      <c r="AI189" s="24">
        <f t="shared" si="65"/>
        <v>0</v>
      </c>
      <c r="AJ189" s="24">
        <f t="shared" si="66"/>
        <v>0</v>
      </c>
      <c r="AK189" s="47">
        <f t="shared" si="67"/>
        <v>0</v>
      </c>
      <c r="AL189" s="24">
        <f t="shared" si="68"/>
        <v>0</v>
      </c>
      <c r="AM189" s="49"/>
      <c r="AN189" s="50"/>
      <c r="AO189" s="50"/>
      <c r="AP189" s="50"/>
      <c r="AQ189" s="50"/>
      <c r="AR189" s="50"/>
      <c r="AS189" s="50"/>
    </row>
    <row r="190" spans="1:45" ht="16.5" customHeight="1">
      <c r="A190" s="22">
        <v>6</v>
      </c>
      <c r="B190" s="23"/>
      <c r="C190" s="24"/>
      <c r="D190" s="24"/>
      <c r="E190" s="24"/>
      <c r="F190" s="24"/>
      <c r="G190" s="24"/>
      <c r="H190" s="24"/>
      <c r="I190" s="24"/>
      <c r="J190" s="24"/>
      <c r="K190" s="24"/>
      <c r="L190" s="32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>
        <f t="shared" si="64"/>
        <v>0</v>
      </c>
      <c r="AI190" s="24">
        <f t="shared" si="65"/>
        <v>0</v>
      </c>
      <c r="AJ190" s="24">
        <f t="shared" si="66"/>
        <v>0</v>
      </c>
      <c r="AK190" s="47">
        <f t="shared" si="67"/>
        <v>0</v>
      </c>
      <c r="AL190" s="24">
        <f t="shared" si="68"/>
        <v>0</v>
      </c>
      <c r="AM190" s="49"/>
      <c r="AN190" s="50"/>
      <c r="AO190" s="50"/>
      <c r="AP190" s="50"/>
      <c r="AQ190" s="50"/>
      <c r="AR190" s="50"/>
      <c r="AS190" s="50"/>
    </row>
    <row r="191" spans="1:45" ht="16.5" customHeight="1">
      <c r="A191" s="22">
        <v>7</v>
      </c>
      <c r="B191" s="23"/>
      <c r="C191" s="24"/>
      <c r="D191" s="24"/>
      <c r="E191" s="24"/>
      <c r="F191" s="24"/>
      <c r="G191" s="24"/>
      <c r="H191" s="24"/>
      <c r="I191" s="24"/>
      <c r="J191" s="24"/>
      <c r="K191" s="24"/>
      <c r="L191" s="32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>
        <f t="shared" si="64"/>
        <v>0</v>
      </c>
      <c r="AI191" s="24">
        <f t="shared" si="65"/>
        <v>0</v>
      </c>
      <c r="AJ191" s="24">
        <f t="shared" si="66"/>
        <v>0</v>
      </c>
      <c r="AK191" s="47">
        <f t="shared" si="67"/>
        <v>0</v>
      </c>
      <c r="AL191" s="24">
        <f t="shared" si="68"/>
        <v>0</v>
      </c>
      <c r="AM191" s="49"/>
      <c r="AN191" s="50"/>
      <c r="AO191" s="50"/>
      <c r="AP191" s="50"/>
      <c r="AQ191" s="50"/>
      <c r="AR191" s="50"/>
      <c r="AS191" s="50"/>
    </row>
    <row r="192" spans="1:45" ht="16.5" customHeight="1">
      <c r="A192" s="22">
        <v>8</v>
      </c>
      <c r="B192" s="23"/>
      <c r="C192" s="24"/>
      <c r="D192" s="24"/>
      <c r="E192" s="24"/>
      <c r="F192" s="24"/>
      <c r="G192" s="24"/>
      <c r="H192" s="24"/>
      <c r="I192" s="24"/>
      <c r="J192" s="24"/>
      <c r="K192" s="24"/>
      <c r="L192" s="32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>
        <f t="shared" si="64"/>
        <v>0</v>
      </c>
      <c r="AI192" s="24">
        <f t="shared" si="65"/>
        <v>0</v>
      </c>
      <c r="AJ192" s="24">
        <f t="shared" si="66"/>
        <v>0</v>
      </c>
      <c r="AK192" s="47">
        <f t="shared" si="67"/>
        <v>0</v>
      </c>
      <c r="AL192" s="24">
        <f t="shared" si="68"/>
        <v>0</v>
      </c>
      <c r="AM192" s="49"/>
      <c r="AN192" s="50"/>
      <c r="AO192" s="50"/>
      <c r="AP192" s="50"/>
      <c r="AQ192" s="50"/>
      <c r="AR192" s="50"/>
      <c r="AS192" s="50"/>
    </row>
    <row r="193" spans="1:45" ht="16.5" customHeight="1">
      <c r="A193" s="22">
        <v>9</v>
      </c>
      <c r="B193" s="23"/>
      <c r="C193" s="24"/>
      <c r="D193" s="24"/>
      <c r="E193" s="24"/>
      <c r="F193" s="24"/>
      <c r="G193" s="24"/>
      <c r="H193" s="24"/>
      <c r="I193" s="24"/>
      <c r="J193" s="24"/>
      <c r="K193" s="24"/>
      <c r="L193" s="32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>
        <f t="shared" si="64"/>
        <v>0</v>
      </c>
      <c r="AI193" s="24">
        <f t="shared" si="65"/>
        <v>0</v>
      </c>
      <c r="AJ193" s="24">
        <f t="shared" si="66"/>
        <v>0</v>
      </c>
      <c r="AK193" s="47">
        <f t="shared" si="67"/>
        <v>0</v>
      </c>
      <c r="AL193" s="24">
        <f t="shared" si="68"/>
        <v>0</v>
      </c>
      <c r="AM193" s="49"/>
      <c r="AN193" s="50"/>
      <c r="AO193" s="50"/>
      <c r="AP193" s="50"/>
      <c r="AQ193" s="50"/>
      <c r="AR193" s="50"/>
      <c r="AS193" s="50"/>
    </row>
    <row r="194" spans="1:45" ht="16.5" customHeight="1">
      <c r="A194" s="22">
        <v>10</v>
      </c>
      <c r="B194" s="23"/>
      <c r="C194" s="24"/>
      <c r="D194" s="24"/>
      <c r="E194" s="24"/>
      <c r="F194" s="24"/>
      <c r="G194" s="24"/>
      <c r="H194" s="24"/>
      <c r="I194" s="24"/>
      <c r="J194" s="24"/>
      <c r="K194" s="24"/>
      <c r="L194" s="32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>
        <f t="shared" si="64"/>
        <v>0</v>
      </c>
      <c r="AI194" s="24">
        <f t="shared" si="65"/>
        <v>0</v>
      </c>
      <c r="AJ194" s="24">
        <f t="shared" si="66"/>
        <v>0</v>
      </c>
      <c r="AK194" s="47">
        <f t="shared" si="67"/>
        <v>0</v>
      </c>
      <c r="AL194" s="24">
        <f t="shared" si="68"/>
        <v>0</v>
      </c>
      <c r="AM194" s="49"/>
      <c r="AN194" s="50"/>
      <c r="AO194" s="50"/>
      <c r="AP194" s="50"/>
      <c r="AQ194" s="50"/>
      <c r="AR194" s="50"/>
      <c r="AS194" s="50"/>
    </row>
    <row r="195" spans="1:45" ht="16.5" customHeight="1">
      <c r="A195" s="22"/>
      <c r="B195" s="23"/>
      <c r="C195" s="24"/>
      <c r="D195" s="24"/>
      <c r="E195" s="24"/>
      <c r="F195" s="24"/>
      <c r="G195" s="24"/>
      <c r="H195" s="24"/>
      <c r="I195" s="24"/>
      <c r="J195" s="24"/>
      <c r="K195" s="24"/>
      <c r="L195" s="32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>
        <f t="shared" si="64"/>
        <v>0</v>
      </c>
      <c r="AI195" s="24">
        <f t="shared" si="65"/>
        <v>0</v>
      </c>
      <c r="AJ195" s="24">
        <f t="shared" si="66"/>
        <v>0</v>
      </c>
      <c r="AK195" s="47">
        <f t="shared" si="67"/>
        <v>0</v>
      </c>
      <c r="AL195" s="24">
        <f t="shared" si="68"/>
        <v>0</v>
      </c>
      <c r="AM195" s="49"/>
      <c r="AN195" s="50"/>
      <c r="AO195" s="50"/>
      <c r="AP195" s="50"/>
      <c r="AQ195" s="50"/>
      <c r="AR195" s="50"/>
      <c r="AS195" s="50"/>
    </row>
    <row r="196" spans="1:45" ht="16.5" customHeight="1">
      <c r="A196" s="22">
        <f>IF(B196="","",ROW()-5)</f>
      </c>
      <c r="B196" s="23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>
        <f>SUM(AH185:AH195)</f>
        <v>0</v>
      </c>
      <c r="AI196" s="24">
        <f>SUM(AI185:AI193)</f>
        <v>0</v>
      </c>
      <c r="AJ196" s="24">
        <f>SUM(AJ185:AJ193)</f>
        <v>0</v>
      </c>
      <c r="AK196" s="24">
        <f>SUM(AK185:AK193)</f>
        <v>0</v>
      </c>
      <c r="AL196" s="24">
        <f>SUM(AL185:AL193)</f>
        <v>0</v>
      </c>
      <c r="AM196" s="24">
        <f>SUM(AM185:AM193)</f>
        <v>0</v>
      </c>
      <c r="AN196" s="50"/>
      <c r="AO196" s="50"/>
      <c r="AP196" s="50"/>
      <c r="AQ196" s="50"/>
      <c r="AR196" s="50"/>
      <c r="AS196" s="50"/>
    </row>
    <row r="197" spans="1:45" s="4" customFormat="1" ht="16.5" customHeight="1">
      <c r="A197" s="25" t="s">
        <v>15</v>
      </c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51"/>
      <c r="AM197" s="52"/>
      <c r="AN197" s="53"/>
      <c r="AO197" s="53"/>
      <c r="AP197" s="53"/>
      <c r="AQ197" s="53"/>
      <c r="AR197" s="53"/>
      <c r="AS197" s="53"/>
    </row>
    <row r="198" spans="1:45" s="4" customFormat="1" ht="29.25" customHeight="1">
      <c r="A198" s="26" t="s">
        <v>16</v>
      </c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53"/>
      <c r="AN198" s="53"/>
      <c r="AO198" s="53"/>
      <c r="AP198" s="53"/>
      <c r="AQ198" s="53"/>
      <c r="AR198" s="53"/>
      <c r="AS198" s="53"/>
    </row>
    <row r="202" spans="1:38" s="1" customFormat="1" ht="16.5" customHeight="1">
      <c r="A202" s="7" t="s">
        <v>0</v>
      </c>
      <c r="B202" s="7"/>
      <c r="C202" s="8">
        <v>2021</v>
      </c>
      <c r="D202" s="9"/>
      <c r="E202" s="9"/>
      <c r="F202" s="10" t="s">
        <v>1</v>
      </c>
      <c r="G202" s="11">
        <v>3</v>
      </c>
      <c r="H202" s="12"/>
      <c r="I202" s="10" t="s">
        <v>2</v>
      </c>
      <c r="J202" s="29" t="s">
        <v>3</v>
      </c>
      <c r="K202" s="29" t="s">
        <v>3</v>
      </c>
      <c r="L202" s="29" t="s">
        <v>3</v>
      </c>
      <c r="M202" s="29" t="s">
        <v>3</v>
      </c>
      <c r="N202" s="29" t="s">
        <v>3</v>
      </c>
      <c r="O202" s="29" t="s">
        <v>3</v>
      </c>
      <c r="P202" s="30" t="str">
        <f ca="1">"今天是:"&amp;TEXT(TODAY(),"yyyy年m月d日")&amp;"【"&amp;TEXT(TODAY(),"[$-804]aaaa;@")&amp;"】"</f>
        <v>今天是:2021年4月20日【星期二】</v>
      </c>
      <c r="Q202" s="33"/>
      <c r="R202" s="33"/>
      <c r="S202" s="33"/>
      <c r="T202" s="33"/>
      <c r="U202" s="33"/>
      <c r="V202" s="33"/>
      <c r="W202" s="33"/>
      <c r="X202" s="33"/>
      <c r="Y202" s="33"/>
      <c r="Z202" s="29" t="s">
        <v>3</v>
      </c>
      <c r="AA202" s="34"/>
      <c r="AB202" s="34"/>
      <c r="AC202" s="34"/>
      <c r="AD202" s="34"/>
      <c r="AE202" s="34"/>
      <c r="AF202" s="34"/>
      <c r="AG202" s="34"/>
      <c r="AH202" s="34"/>
      <c r="AI202" s="34"/>
      <c r="AJ202" s="37"/>
      <c r="AK202" s="37"/>
      <c r="AL202" s="37"/>
    </row>
    <row r="203" spans="1:38" s="1" customFormat="1" ht="16.5" customHeight="1">
      <c r="A203" s="7" t="s">
        <v>0</v>
      </c>
      <c r="B203" s="7"/>
      <c r="C203" s="8">
        <v>2021</v>
      </c>
      <c r="D203" s="9"/>
      <c r="E203" s="9"/>
      <c r="F203" s="10" t="s">
        <v>1</v>
      </c>
      <c r="G203" s="11">
        <v>2</v>
      </c>
      <c r="H203" s="11"/>
      <c r="I203" s="10" t="s">
        <v>2</v>
      </c>
      <c r="J203" s="29"/>
      <c r="K203" s="29"/>
      <c r="L203" s="29"/>
      <c r="M203" s="29"/>
      <c r="N203" s="29"/>
      <c r="O203" s="29"/>
      <c r="P203" s="30"/>
      <c r="Q203" s="33"/>
      <c r="R203" s="33"/>
      <c r="S203" s="33"/>
      <c r="T203" s="33"/>
      <c r="U203" s="33"/>
      <c r="V203" s="33"/>
      <c r="W203" s="33"/>
      <c r="X203" s="33"/>
      <c r="Y203" s="33"/>
      <c r="Z203" s="29"/>
      <c r="AA203" s="34"/>
      <c r="AB203" s="34"/>
      <c r="AC203" s="34"/>
      <c r="AD203" s="34"/>
      <c r="AE203" s="34"/>
      <c r="AF203" s="34"/>
      <c r="AG203" s="34"/>
      <c r="AH203" s="34"/>
      <c r="AI203" s="34"/>
      <c r="AJ203" s="37"/>
      <c r="AK203" s="37"/>
      <c r="AL203" s="37"/>
    </row>
    <row r="204" spans="1:45" s="2" customFormat="1" ht="22.5" customHeight="1">
      <c r="A204" s="13" t="str">
        <f>C202&amp;F202&amp;G202&amp;I202&amp;"份考勤表"</f>
        <v>2021年3月份考勤表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36"/>
      <c r="AN204" s="36"/>
      <c r="AO204" s="36"/>
      <c r="AP204" s="36"/>
      <c r="AQ204" s="36"/>
      <c r="AR204" s="36"/>
      <c r="AS204" s="36"/>
    </row>
    <row r="205" spans="1:45" s="3" customFormat="1" ht="13.5" customHeight="1">
      <c r="A205" s="14"/>
      <c r="B205" s="14"/>
      <c r="C205" s="14"/>
      <c r="D205" s="1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Z205" s="35"/>
      <c r="AA205" s="35"/>
      <c r="AB205" s="35"/>
      <c r="AC205" s="35"/>
      <c r="AD205" s="35"/>
      <c r="AE205" s="35"/>
      <c r="AF205" s="35"/>
      <c r="AG205" s="15"/>
      <c r="AI205" s="15"/>
      <c r="AJ205" s="15"/>
      <c r="AK205" s="15"/>
      <c r="AL205" s="15"/>
      <c r="AM205" s="38"/>
      <c r="AN205" s="38"/>
      <c r="AO205" s="38"/>
      <c r="AP205" s="38"/>
      <c r="AQ205" s="38"/>
      <c r="AR205" s="38"/>
      <c r="AS205" s="38"/>
    </row>
    <row r="206" spans="1:45" s="1" customFormat="1" ht="25.5" customHeight="1">
      <c r="A206" s="16" t="s">
        <v>5</v>
      </c>
      <c r="B206" s="17" t="s">
        <v>6</v>
      </c>
      <c r="C206" s="27" t="str">
        <f>TEXT(C207,"AAA")</f>
        <v>日</v>
      </c>
      <c r="D206" s="27" t="str">
        <f aca="true" t="shared" si="69" ref="D206:AG206">TEXT(D207,"AAA")</f>
        <v>一</v>
      </c>
      <c r="E206" s="27" t="str">
        <f t="shared" si="69"/>
        <v>二</v>
      </c>
      <c r="F206" s="27" t="str">
        <f t="shared" si="69"/>
        <v>三</v>
      </c>
      <c r="G206" s="27" t="str">
        <f t="shared" si="69"/>
        <v>四</v>
      </c>
      <c r="H206" s="27" t="str">
        <f t="shared" si="69"/>
        <v>五</v>
      </c>
      <c r="I206" s="27" t="str">
        <f t="shared" si="69"/>
        <v>六</v>
      </c>
      <c r="J206" s="27" t="str">
        <f t="shared" si="69"/>
        <v>日</v>
      </c>
      <c r="K206" s="27" t="str">
        <f t="shared" si="69"/>
        <v>一</v>
      </c>
      <c r="L206" s="27" t="str">
        <f t="shared" si="69"/>
        <v>二</v>
      </c>
      <c r="M206" s="27" t="str">
        <f t="shared" si="69"/>
        <v>三</v>
      </c>
      <c r="N206" s="27" t="str">
        <f t="shared" si="69"/>
        <v>四</v>
      </c>
      <c r="O206" s="27" t="str">
        <f t="shared" si="69"/>
        <v>五</v>
      </c>
      <c r="P206" s="27" t="str">
        <f t="shared" si="69"/>
        <v>六</v>
      </c>
      <c r="Q206" s="27" t="str">
        <f t="shared" si="69"/>
        <v>日</v>
      </c>
      <c r="R206" s="27" t="str">
        <f t="shared" si="69"/>
        <v>一</v>
      </c>
      <c r="S206" s="27" t="str">
        <f t="shared" si="69"/>
        <v>二</v>
      </c>
      <c r="T206" s="27" t="str">
        <f t="shared" si="69"/>
        <v>三</v>
      </c>
      <c r="U206" s="27" t="str">
        <f t="shared" si="69"/>
        <v>四</v>
      </c>
      <c r="V206" s="27" t="str">
        <f t="shared" si="69"/>
        <v>五</v>
      </c>
      <c r="W206" s="27" t="str">
        <f t="shared" si="69"/>
        <v>六</v>
      </c>
      <c r="X206" s="27" t="str">
        <f t="shared" si="69"/>
        <v>日</v>
      </c>
      <c r="Y206" s="27" t="str">
        <f t="shared" si="69"/>
        <v>一</v>
      </c>
      <c r="Z206" s="27" t="str">
        <f t="shared" si="69"/>
        <v>二</v>
      </c>
      <c r="AA206" s="27" t="str">
        <f t="shared" si="69"/>
        <v>三</v>
      </c>
      <c r="AB206" s="27" t="str">
        <f t="shared" si="69"/>
        <v>四</v>
      </c>
      <c r="AC206" s="27" t="str">
        <f t="shared" si="69"/>
        <v>五</v>
      </c>
      <c r="AD206" s="27" t="str">
        <f t="shared" si="69"/>
        <v>六</v>
      </c>
      <c r="AE206" s="27">
        <f t="shared" si="69"/>
      </c>
      <c r="AF206" s="27">
        <f t="shared" si="69"/>
      </c>
      <c r="AG206" s="27">
        <f t="shared" si="69"/>
      </c>
      <c r="AH206" s="39" t="s">
        <v>7</v>
      </c>
      <c r="AI206" s="40" t="s">
        <v>8</v>
      </c>
      <c r="AJ206" s="41" t="s">
        <v>9</v>
      </c>
      <c r="AK206" s="41" t="s">
        <v>10</v>
      </c>
      <c r="AL206" s="42" t="s">
        <v>11</v>
      </c>
      <c r="AM206" s="43" t="s">
        <v>12</v>
      </c>
      <c r="AN206" s="44"/>
      <c r="AO206" s="44"/>
      <c r="AP206" s="44"/>
      <c r="AQ206" s="44"/>
      <c r="AR206" s="44"/>
      <c r="AS206" s="44"/>
    </row>
    <row r="207" spans="1:45" s="1" customFormat="1" ht="21" customHeight="1">
      <c r="A207" s="19"/>
      <c r="B207" s="20"/>
      <c r="C207" s="28">
        <f>IF(MONTH(DATE($C$203,$G$203,COLUMN(A203)))=$G$203,DATE($C$203,$G$203,COLUMN(U202)),"")</f>
        <v>44248</v>
      </c>
      <c r="D207" s="28">
        <f aca="true" t="shared" si="70" ref="D207:AG207">IF(MONTH(DATE($C$203,$G$203,COLUMN(B203)))=$G$203,DATE($C$203,$G$203,COLUMN(V202)),"")</f>
        <v>44249</v>
      </c>
      <c r="E207" s="28">
        <f t="shared" si="70"/>
        <v>44250</v>
      </c>
      <c r="F207" s="28">
        <f t="shared" si="70"/>
        <v>44251</v>
      </c>
      <c r="G207" s="28">
        <f t="shared" si="70"/>
        <v>44252</v>
      </c>
      <c r="H207" s="28">
        <f t="shared" si="70"/>
        <v>44253</v>
      </c>
      <c r="I207" s="28">
        <f t="shared" si="70"/>
        <v>44254</v>
      </c>
      <c r="J207" s="28">
        <f t="shared" si="70"/>
        <v>44255</v>
      </c>
      <c r="K207" s="28">
        <f t="shared" si="70"/>
        <v>44256</v>
      </c>
      <c r="L207" s="28">
        <f t="shared" si="70"/>
        <v>44257</v>
      </c>
      <c r="M207" s="28">
        <f t="shared" si="70"/>
        <v>44258</v>
      </c>
      <c r="N207" s="28">
        <f t="shared" si="70"/>
        <v>44259</v>
      </c>
      <c r="O207" s="28">
        <f t="shared" si="70"/>
        <v>44260</v>
      </c>
      <c r="P207" s="28">
        <f t="shared" si="70"/>
        <v>44261</v>
      </c>
      <c r="Q207" s="28">
        <f t="shared" si="70"/>
        <v>44262</v>
      </c>
      <c r="R207" s="28">
        <f t="shared" si="70"/>
        <v>44263</v>
      </c>
      <c r="S207" s="28">
        <f t="shared" si="70"/>
        <v>44264</v>
      </c>
      <c r="T207" s="28">
        <f t="shared" si="70"/>
        <v>44265</v>
      </c>
      <c r="U207" s="28">
        <f t="shared" si="70"/>
        <v>44266</v>
      </c>
      <c r="V207" s="28">
        <f t="shared" si="70"/>
        <v>44267</v>
      </c>
      <c r="W207" s="28">
        <f t="shared" si="70"/>
        <v>44268</v>
      </c>
      <c r="X207" s="28">
        <f t="shared" si="70"/>
        <v>44269</v>
      </c>
      <c r="Y207" s="28">
        <f t="shared" si="70"/>
        <v>44270</v>
      </c>
      <c r="Z207" s="28">
        <f t="shared" si="70"/>
        <v>44271</v>
      </c>
      <c r="AA207" s="28">
        <f t="shared" si="70"/>
        <v>44272</v>
      </c>
      <c r="AB207" s="28">
        <f>IF(MONTH(DATE($C$203,$G$203,COLUMN(Z203)))=$G$203,DATE($C$203,$G$203,COLUMN(AT202)),"")</f>
        <v>44273</v>
      </c>
      <c r="AC207" s="28">
        <f>IF(MONTH(DATE($C$203,$G$203,COLUMN(AA203)))=$G$203,DATE($C$203,$G$203,COLUMN(AU202)),"")</f>
        <v>44274</v>
      </c>
      <c r="AD207" s="28">
        <f>IF(MONTH(DATE($C$203,$G$203,COLUMN(AB203)))=$G$203,DATE($C$203,$G$203,COLUMN(AV202)),"")</f>
        <v>44275</v>
      </c>
      <c r="AE207" s="28">
        <f>IF(MONTH(DATE($C$203,$G$203,COLUMN(AC203)))=$G$203,DATE($C$203,$G$203,COLUMN(AW202)),"")</f>
      </c>
      <c r="AF207" s="28">
        <f>IF(MONTH(DATE($C$203,$G$203,COLUMN(AD203)))=$G$203,DATE($C$203,$G$203,COLUMN(AX202)),"")</f>
      </c>
      <c r="AG207" s="28">
        <f>IF(MONTH(DATE($C$203,$G$203,COLUMN(AE203)))=$G$203,DATE($C$203,$G$203,COLUMN(#REF!)),"")</f>
      </c>
      <c r="AH207" s="45" t="s">
        <v>13</v>
      </c>
      <c r="AI207" s="45" t="s">
        <v>13</v>
      </c>
      <c r="AJ207" s="45" t="s">
        <v>13</v>
      </c>
      <c r="AK207" s="45" t="s">
        <v>13</v>
      </c>
      <c r="AL207" s="46" t="s">
        <v>13</v>
      </c>
      <c r="AM207" s="45" t="s">
        <v>13</v>
      </c>
      <c r="AN207" s="44"/>
      <c r="AO207" s="44"/>
      <c r="AP207" s="44"/>
      <c r="AQ207" s="44"/>
      <c r="AR207" s="44"/>
      <c r="AS207" s="44"/>
    </row>
    <row r="208" spans="1:45" s="1" customFormat="1" ht="16.5" customHeight="1">
      <c r="A208" s="22">
        <v>1</v>
      </c>
      <c r="B208" s="23"/>
      <c r="C208" s="24"/>
      <c r="D208" s="24"/>
      <c r="E208" s="24"/>
      <c r="F208" s="24"/>
      <c r="G208" s="24"/>
      <c r="H208" s="24"/>
      <c r="I208" s="24"/>
      <c r="J208" s="24"/>
      <c r="K208" s="24"/>
      <c r="L208" s="32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>
        <f aca="true" t="shared" si="71" ref="AH208:AH218">(COUNTIF(C208:AG208,"1"))*1+(COUNTIF(C208:AG208,"0.5"))*0.5</f>
        <v>0</v>
      </c>
      <c r="AI208" s="24">
        <f aca="true" t="shared" si="72" ref="AI208:AI218">(COUNTIF(C208:AG208,"●"))*1</f>
        <v>0</v>
      </c>
      <c r="AJ208" s="24">
        <f aca="true" t="shared" si="73" ref="AJ208:AJ218">(COUNTIF(C208:AG208,"○"))*1</f>
        <v>0</v>
      </c>
      <c r="AK208" s="47">
        <f aca="true" t="shared" si="74" ref="AK208:AK218">(COUNTIF(C208:AG208,"☆")*1)</f>
        <v>0</v>
      </c>
      <c r="AL208" s="24">
        <f aca="true" t="shared" si="75" ref="AL208:AL218">(COUNTIF(C208:AG208,"△"))*1+(COUNTIF(C208:AG208,"△/2"))*0.5</f>
        <v>0</v>
      </c>
      <c r="AM208" s="48">
        <f>(COUNTIF(D208:AH208,"※"))*1</f>
        <v>0</v>
      </c>
      <c r="AN208" s="44"/>
      <c r="AO208" s="44"/>
      <c r="AP208" s="44"/>
      <c r="AQ208" s="44"/>
      <c r="AR208" s="44"/>
      <c r="AS208" s="44"/>
    </row>
    <row r="209" spans="1:45" ht="16.5" customHeight="1">
      <c r="A209" s="22">
        <v>2</v>
      </c>
      <c r="B209" s="23"/>
      <c r="C209" s="24"/>
      <c r="D209" s="24"/>
      <c r="E209" s="24"/>
      <c r="F209" s="24"/>
      <c r="G209" s="24"/>
      <c r="H209" s="24"/>
      <c r="I209" s="24"/>
      <c r="J209" s="24"/>
      <c r="K209" s="24"/>
      <c r="L209" s="32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>
        <f t="shared" si="71"/>
        <v>0</v>
      </c>
      <c r="AI209" s="24">
        <f t="shared" si="72"/>
        <v>0</v>
      </c>
      <c r="AJ209" s="24">
        <f t="shared" si="73"/>
        <v>0</v>
      </c>
      <c r="AK209" s="47">
        <f t="shared" si="74"/>
        <v>0</v>
      </c>
      <c r="AL209" s="24">
        <f t="shared" si="75"/>
        <v>0</v>
      </c>
      <c r="AM209" s="49"/>
      <c r="AN209" s="50"/>
      <c r="AO209" s="50"/>
      <c r="AP209" s="50"/>
      <c r="AQ209" s="50"/>
      <c r="AR209" s="50"/>
      <c r="AS209" s="50"/>
    </row>
    <row r="210" spans="1:45" ht="16.5" customHeight="1">
      <c r="A210" s="22">
        <v>3</v>
      </c>
      <c r="B210" s="23"/>
      <c r="C210" s="24"/>
      <c r="D210" s="24"/>
      <c r="E210" s="24"/>
      <c r="F210" s="24"/>
      <c r="G210" s="24"/>
      <c r="H210" s="24"/>
      <c r="I210" s="24"/>
      <c r="J210" s="24"/>
      <c r="K210" s="24"/>
      <c r="L210" s="32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>
        <f t="shared" si="71"/>
        <v>0</v>
      </c>
      <c r="AI210" s="24">
        <f t="shared" si="72"/>
        <v>0</v>
      </c>
      <c r="AJ210" s="24">
        <f t="shared" si="73"/>
        <v>0</v>
      </c>
      <c r="AK210" s="47">
        <f t="shared" si="74"/>
        <v>0</v>
      </c>
      <c r="AL210" s="24">
        <f t="shared" si="75"/>
        <v>0</v>
      </c>
      <c r="AM210" s="49"/>
      <c r="AN210" s="50"/>
      <c r="AO210" s="50"/>
      <c r="AP210" s="50"/>
      <c r="AQ210" s="50"/>
      <c r="AR210" s="50"/>
      <c r="AS210" s="50"/>
    </row>
    <row r="211" spans="1:45" ht="16.5" customHeight="1">
      <c r="A211" s="22">
        <v>4</v>
      </c>
      <c r="B211" s="23"/>
      <c r="C211" s="24"/>
      <c r="D211" s="24"/>
      <c r="E211" s="24"/>
      <c r="F211" s="24"/>
      <c r="G211" s="24"/>
      <c r="H211" s="24"/>
      <c r="I211" s="24"/>
      <c r="J211" s="24"/>
      <c r="K211" s="24"/>
      <c r="L211" s="32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>
        <f t="shared" si="71"/>
        <v>0</v>
      </c>
      <c r="AI211" s="24">
        <f t="shared" si="72"/>
        <v>0</v>
      </c>
      <c r="AJ211" s="24">
        <f t="shared" si="73"/>
        <v>0</v>
      </c>
      <c r="AK211" s="47">
        <f t="shared" si="74"/>
        <v>0</v>
      </c>
      <c r="AL211" s="24">
        <f t="shared" si="75"/>
        <v>0</v>
      </c>
      <c r="AM211" s="49"/>
      <c r="AN211" s="50"/>
      <c r="AO211" s="50"/>
      <c r="AP211" s="50"/>
      <c r="AQ211" s="50"/>
      <c r="AR211" s="50"/>
      <c r="AS211" s="50"/>
    </row>
    <row r="212" spans="1:45" ht="16.5" customHeight="1">
      <c r="A212" s="22">
        <v>5</v>
      </c>
      <c r="B212" s="23"/>
      <c r="C212" s="24"/>
      <c r="D212" s="24"/>
      <c r="E212" s="24"/>
      <c r="F212" s="24"/>
      <c r="G212" s="24"/>
      <c r="H212" s="24"/>
      <c r="I212" s="24"/>
      <c r="J212" s="24"/>
      <c r="K212" s="24"/>
      <c r="L212" s="32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>
        <f t="shared" si="71"/>
        <v>0</v>
      </c>
      <c r="AI212" s="24">
        <f t="shared" si="72"/>
        <v>0</v>
      </c>
      <c r="AJ212" s="24">
        <f t="shared" si="73"/>
        <v>0</v>
      </c>
      <c r="AK212" s="47">
        <f t="shared" si="74"/>
        <v>0</v>
      </c>
      <c r="AL212" s="24">
        <f t="shared" si="75"/>
        <v>0</v>
      </c>
      <c r="AM212" s="49"/>
      <c r="AN212" s="50"/>
      <c r="AO212" s="50"/>
      <c r="AP212" s="50"/>
      <c r="AQ212" s="50"/>
      <c r="AR212" s="50"/>
      <c r="AS212" s="50"/>
    </row>
    <row r="213" spans="1:45" ht="16.5" customHeight="1">
      <c r="A213" s="22">
        <v>6</v>
      </c>
      <c r="B213" s="23"/>
      <c r="C213" s="24"/>
      <c r="D213" s="24"/>
      <c r="E213" s="24"/>
      <c r="F213" s="24"/>
      <c r="G213" s="24"/>
      <c r="H213" s="24"/>
      <c r="I213" s="24"/>
      <c r="J213" s="24"/>
      <c r="K213" s="24"/>
      <c r="L213" s="32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>
        <f t="shared" si="71"/>
        <v>0</v>
      </c>
      <c r="AI213" s="24">
        <f t="shared" si="72"/>
        <v>0</v>
      </c>
      <c r="AJ213" s="24">
        <f t="shared" si="73"/>
        <v>0</v>
      </c>
      <c r="AK213" s="47">
        <f t="shared" si="74"/>
        <v>0</v>
      </c>
      <c r="AL213" s="24">
        <f t="shared" si="75"/>
        <v>0</v>
      </c>
      <c r="AM213" s="49"/>
      <c r="AN213" s="50"/>
      <c r="AO213" s="50"/>
      <c r="AP213" s="50"/>
      <c r="AQ213" s="50"/>
      <c r="AR213" s="50"/>
      <c r="AS213" s="50"/>
    </row>
    <row r="214" spans="1:45" ht="16.5" customHeight="1">
      <c r="A214" s="22">
        <v>7</v>
      </c>
      <c r="B214" s="23"/>
      <c r="C214" s="24"/>
      <c r="D214" s="24"/>
      <c r="E214" s="24"/>
      <c r="F214" s="24"/>
      <c r="G214" s="24"/>
      <c r="H214" s="24"/>
      <c r="I214" s="24"/>
      <c r="J214" s="24"/>
      <c r="K214" s="24"/>
      <c r="L214" s="32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>
        <f t="shared" si="71"/>
        <v>0</v>
      </c>
      <c r="AI214" s="24">
        <f t="shared" si="72"/>
        <v>0</v>
      </c>
      <c r="AJ214" s="24">
        <f t="shared" si="73"/>
        <v>0</v>
      </c>
      <c r="AK214" s="47">
        <f t="shared" si="74"/>
        <v>0</v>
      </c>
      <c r="AL214" s="24">
        <f t="shared" si="75"/>
        <v>0</v>
      </c>
      <c r="AM214" s="49"/>
      <c r="AN214" s="50"/>
      <c r="AO214" s="50"/>
      <c r="AP214" s="50"/>
      <c r="AQ214" s="50"/>
      <c r="AR214" s="50"/>
      <c r="AS214" s="50"/>
    </row>
    <row r="215" spans="1:45" ht="16.5" customHeight="1">
      <c r="A215" s="22">
        <v>8</v>
      </c>
      <c r="B215" s="23"/>
      <c r="C215" s="24"/>
      <c r="D215" s="24"/>
      <c r="E215" s="24"/>
      <c r="F215" s="24"/>
      <c r="G215" s="24"/>
      <c r="H215" s="24"/>
      <c r="I215" s="24"/>
      <c r="J215" s="24"/>
      <c r="K215" s="24"/>
      <c r="L215" s="32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>
        <f t="shared" si="71"/>
        <v>0</v>
      </c>
      <c r="AI215" s="24">
        <f t="shared" si="72"/>
        <v>0</v>
      </c>
      <c r="AJ215" s="24">
        <f t="shared" si="73"/>
        <v>0</v>
      </c>
      <c r="AK215" s="47">
        <f t="shared" si="74"/>
        <v>0</v>
      </c>
      <c r="AL215" s="24">
        <f t="shared" si="75"/>
        <v>0</v>
      </c>
      <c r="AM215" s="49"/>
      <c r="AN215" s="50"/>
      <c r="AO215" s="50"/>
      <c r="AP215" s="50"/>
      <c r="AQ215" s="50"/>
      <c r="AR215" s="50"/>
      <c r="AS215" s="50"/>
    </row>
    <row r="216" spans="1:45" ht="16.5" customHeight="1">
      <c r="A216" s="22">
        <v>9</v>
      </c>
      <c r="B216" s="23"/>
      <c r="C216" s="24"/>
      <c r="D216" s="24"/>
      <c r="E216" s="24"/>
      <c r="F216" s="24"/>
      <c r="G216" s="24"/>
      <c r="H216" s="24"/>
      <c r="I216" s="24"/>
      <c r="J216" s="24"/>
      <c r="K216" s="24"/>
      <c r="L216" s="32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>
        <f t="shared" si="71"/>
        <v>0</v>
      </c>
      <c r="AI216" s="24">
        <f t="shared" si="72"/>
        <v>0</v>
      </c>
      <c r="AJ216" s="24">
        <f t="shared" si="73"/>
        <v>0</v>
      </c>
      <c r="AK216" s="47">
        <f t="shared" si="74"/>
        <v>0</v>
      </c>
      <c r="AL216" s="24">
        <f t="shared" si="75"/>
        <v>0</v>
      </c>
      <c r="AM216" s="49"/>
      <c r="AN216" s="50"/>
      <c r="AO216" s="50"/>
      <c r="AP216" s="50"/>
      <c r="AQ216" s="50"/>
      <c r="AR216" s="50"/>
      <c r="AS216" s="50"/>
    </row>
    <row r="217" spans="1:45" ht="16.5" customHeight="1">
      <c r="A217" s="22">
        <v>10</v>
      </c>
      <c r="B217" s="23"/>
      <c r="C217" s="24"/>
      <c r="D217" s="24"/>
      <c r="E217" s="24"/>
      <c r="F217" s="24"/>
      <c r="G217" s="24"/>
      <c r="H217" s="24"/>
      <c r="I217" s="24"/>
      <c r="J217" s="24"/>
      <c r="K217" s="24"/>
      <c r="L217" s="32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>
        <f t="shared" si="71"/>
        <v>0</v>
      </c>
      <c r="AI217" s="24">
        <f t="shared" si="72"/>
        <v>0</v>
      </c>
      <c r="AJ217" s="24">
        <f t="shared" si="73"/>
        <v>0</v>
      </c>
      <c r="AK217" s="47">
        <f t="shared" si="74"/>
        <v>0</v>
      </c>
      <c r="AL217" s="24">
        <f t="shared" si="75"/>
        <v>0</v>
      </c>
      <c r="AM217" s="49"/>
      <c r="AN217" s="50"/>
      <c r="AO217" s="50"/>
      <c r="AP217" s="50"/>
      <c r="AQ217" s="50"/>
      <c r="AR217" s="50"/>
      <c r="AS217" s="50"/>
    </row>
    <row r="218" spans="1:45" ht="16.5" customHeight="1">
      <c r="A218" s="22"/>
      <c r="B218" s="23"/>
      <c r="C218" s="24"/>
      <c r="D218" s="24"/>
      <c r="E218" s="24"/>
      <c r="F218" s="24"/>
      <c r="G218" s="24"/>
      <c r="H218" s="24"/>
      <c r="I218" s="24"/>
      <c r="J218" s="24"/>
      <c r="K218" s="24"/>
      <c r="L218" s="32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>
        <f t="shared" si="71"/>
        <v>0</v>
      </c>
      <c r="AI218" s="24">
        <f t="shared" si="72"/>
        <v>0</v>
      </c>
      <c r="AJ218" s="24">
        <f t="shared" si="73"/>
        <v>0</v>
      </c>
      <c r="AK218" s="47">
        <f t="shared" si="74"/>
        <v>0</v>
      </c>
      <c r="AL218" s="24">
        <f t="shared" si="75"/>
        <v>0</v>
      </c>
      <c r="AM218" s="49"/>
      <c r="AN218" s="50"/>
      <c r="AO218" s="50"/>
      <c r="AP218" s="50"/>
      <c r="AQ218" s="50"/>
      <c r="AR218" s="50"/>
      <c r="AS218" s="50"/>
    </row>
    <row r="219" spans="1:45" ht="16.5" customHeight="1">
      <c r="A219" s="22">
        <f>IF(B219="","",ROW()-5)</f>
      </c>
      <c r="B219" s="23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>
        <f>SUM(AH208:AH218)</f>
        <v>0</v>
      </c>
      <c r="AI219" s="24">
        <f>SUM(AI208:AI216)</f>
        <v>0</v>
      </c>
      <c r="AJ219" s="24">
        <f>SUM(AJ208:AJ216)</f>
        <v>0</v>
      </c>
      <c r="AK219" s="24">
        <f>SUM(AK208:AK216)</f>
        <v>0</v>
      </c>
      <c r="AL219" s="24">
        <f>SUM(AL208:AL216)</f>
        <v>0</v>
      </c>
      <c r="AM219" s="24">
        <f>SUM(AM208:AM216)</f>
        <v>0</v>
      </c>
      <c r="AN219" s="50"/>
      <c r="AO219" s="50"/>
      <c r="AP219" s="50"/>
      <c r="AQ219" s="50"/>
      <c r="AR219" s="50"/>
      <c r="AS219" s="50"/>
    </row>
    <row r="220" spans="1:45" s="4" customFormat="1" ht="16.5" customHeight="1">
      <c r="A220" s="25" t="s">
        <v>15</v>
      </c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51"/>
      <c r="AM220" s="52"/>
      <c r="AN220" s="53"/>
      <c r="AO220" s="53"/>
      <c r="AP220" s="53"/>
      <c r="AQ220" s="53"/>
      <c r="AR220" s="53"/>
      <c r="AS220" s="53"/>
    </row>
    <row r="221" spans="1:45" s="4" customFormat="1" ht="29.25" customHeight="1">
      <c r="A221" s="26" t="s">
        <v>16</v>
      </c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53"/>
      <c r="AN221" s="53"/>
      <c r="AO221" s="53"/>
      <c r="AP221" s="53"/>
      <c r="AQ221" s="53"/>
      <c r="AR221" s="53"/>
      <c r="AS221" s="53"/>
    </row>
    <row r="224" spans="1:38" s="1" customFormat="1" ht="16.5" customHeight="1">
      <c r="A224" s="7" t="s">
        <v>0</v>
      </c>
      <c r="B224" s="7"/>
      <c r="C224" s="8">
        <v>2021</v>
      </c>
      <c r="D224" s="9"/>
      <c r="E224" s="9"/>
      <c r="F224" s="10" t="s">
        <v>1</v>
      </c>
      <c r="G224" s="11">
        <v>3</v>
      </c>
      <c r="H224" s="12"/>
      <c r="I224" s="10" t="s">
        <v>2</v>
      </c>
      <c r="J224" s="29" t="s">
        <v>3</v>
      </c>
      <c r="K224" s="29" t="s">
        <v>3</v>
      </c>
      <c r="L224" s="29" t="s">
        <v>3</v>
      </c>
      <c r="M224" s="29" t="s">
        <v>3</v>
      </c>
      <c r="N224" s="29" t="s">
        <v>3</v>
      </c>
      <c r="O224" s="29" t="s">
        <v>3</v>
      </c>
      <c r="P224" s="30" t="str">
        <f ca="1">"今天是:"&amp;TEXT(TODAY(),"yyyy年m月d日")&amp;"【"&amp;TEXT(TODAY(),"[$-804]aaaa;@")&amp;"】"</f>
        <v>今天是:2021年4月20日【星期二】</v>
      </c>
      <c r="Q224" s="33"/>
      <c r="R224" s="33"/>
      <c r="S224" s="33"/>
      <c r="T224" s="33"/>
      <c r="U224" s="33"/>
      <c r="V224" s="33"/>
      <c r="W224" s="33"/>
      <c r="X224" s="33"/>
      <c r="Y224" s="33"/>
      <c r="Z224" s="29" t="s">
        <v>3</v>
      </c>
      <c r="AA224" s="34"/>
      <c r="AB224" s="34"/>
      <c r="AC224" s="34"/>
      <c r="AD224" s="34"/>
      <c r="AE224" s="34"/>
      <c r="AF224" s="34"/>
      <c r="AG224" s="34"/>
      <c r="AH224" s="34"/>
      <c r="AI224" s="34"/>
      <c r="AJ224" s="37"/>
      <c r="AK224" s="37"/>
      <c r="AL224" s="37"/>
    </row>
    <row r="225" spans="1:38" s="1" customFormat="1" ht="16.5" customHeight="1">
      <c r="A225" s="7" t="s">
        <v>0</v>
      </c>
      <c r="B225" s="7"/>
      <c r="C225" s="8">
        <v>2021</v>
      </c>
      <c r="D225" s="9"/>
      <c r="E225" s="9"/>
      <c r="F225" s="10" t="s">
        <v>1</v>
      </c>
      <c r="G225" s="11">
        <v>2</v>
      </c>
      <c r="H225" s="11"/>
      <c r="I225" s="10" t="s">
        <v>2</v>
      </c>
      <c r="J225" s="29"/>
      <c r="K225" s="29"/>
      <c r="L225" s="29"/>
      <c r="M225" s="29"/>
      <c r="N225" s="29"/>
      <c r="O225" s="29"/>
      <c r="P225" s="30"/>
      <c r="Q225" s="33"/>
      <c r="R225" s="33"/>
      <c r="S225" s="33"/>
      <c r="T225" s="33"/>
      <c r="U225" s="33"/>
      <c r="V225" s="33"/>
      <c r="W225" s="33"/>
      <c r="X225" s="33"/>
      <c r="Y225" s="33"/>
      <c r="Z225" s="29"/>
      <c r="AA225" s="34"/>
      <c r="AB225" s="34"/>
      <c r="AC225" s="34"/>
      <c r="AD225" s="34"/>
      <c r="AE225" s="34"/>
      <c r="AF225" s="34"/>
      <c r="AG225" s="34"/>
      <c r="AH225" s="34"/>
      <c r="AI225" s="34"/>
      <c r="AJ225" s="37"/>
      <c r="AK225" s="37"/>
      <c r="AL225" s="37"/>
    </row>
    <row r="226" spans="1:45" s="2" customFormat="1" ht="22.5" customHeight="1">
      <c r="A226" s="13" t="str">
        <f>C224&amp;F224&amp;G224&amp;I224&amp;"份考勤表"</f>
        <v>2021年3月份考勤表</v>
      </c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36"/>
      <c r="AN226" s="36"/>
      <c r="AO226" s="36"/>
      <c r="AP226" s="36"/>
      <c r="AQ226" s="36"/>
      <c r="AR226" s="36"/>
      <c r="AS226" s="36"/>
    </row>
    <row r="227" spans="1:45" s="3" customFormat="1" ht="13.5" customHeight="1">
      <c r="A227" s="14"/>
      <c r="B227" s="14"/>
      <c r="C227" s="14"/>
      <c r="D227" s="1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Z227" s="35"/>
      <c r="AA227" s="35"/>
      <c r="AB227" s="35"/>
      <c r="AC227" s="35"/>
      <c r="AD227" s="35"/>
      <c r="AE227" s="35"/>
      <c r="AF227" s="35"/>
      <c r="AG227" s="15"/>
      <c r="AI227" s="15"/>
      <c r="AJ227" s="15"/>
      <c r="AK227" s="15"/>
      <c r="AL227" s="15"/>
      <c r="AM227" s="38"/>
      <c r="AN227" s="38"/>
      <c r="AO227" s="38"/>
      <c r="AP227" s="38"/>
      <c r="AQ227" s="38"/>
      <c r="AR227" s="38"/>
      <c r="AS227" s="38"/>
    </row>
    <row r="228" spans="1:45" s="1" customFormat="1" ht="25.5" customHeight="1">
      <c r="A228" s="16" t="s">
        <v>5</v>
      </c>
      <c r="B228" s="17" t="s">
        <v>6</v>
      </c>
      <c r="C228" s="27" t="str">
        <f>TEXT(C229,"AAA")</f>
        <v>日</v>
      </c>
      <c r="D228" s="27" t="str">
        <f aca="true" t="shared" si="76" ref="D228:AG228">TEXT(D229,"AAA")</f>
        <v>一</v>
      </c>
      <c r="E228" s="27" t="str">
        <f t="shared" si="76"/>
        <v>二</v>
      </c>
      <c r="F228" s="27" t="str">
        <f t="shared" si="76"/>
        <v>三</v>
      </c>
      <c r="G228" s="27" t="str">
        <f t="shared" si="76"/>
        <v>四</v>
      </c>
      <c r="H228" s="27" t="str">
        <f t="shared" si="76"/>
        <v>五</v>
      </c>
      <c r="I228" s="27" t="str">
        <f t="shared" si="76"/>
        <v>六</v>
      </c>
      <c r="J228" s="27" t="str">
        <f t="shared" si="76"/>
        <v>日</v>
      </c>
      <c r="K228" s="27" t="str">
        <f t="shared" si="76"/>
        <v>一</v>
      </c>
      <c r="L228" s="27" t="str">
        <f t="shared" si="76"/>
        <v>二</v>
      </c>
      <c r="M228" s="27" t="str">
        <f t="shared" si="76"/>
        <v>三</v>
      </c>
      <c r="N228" s="27" t="str">
        <f t="shared" si="76"/>
        <v>四</v>
      </c>
      <c r="O228" s="27" t="str">
        <f t="shared" si="76"/>
        <v>五</v>
      </c>
      <c r="P228" s="27" t="str">
        <f t="shared" si="76"/>
        <v>六</v>
      </c>
      <c r="Q228" s="27" t="str">
        <f t="shared" si="76"/>
        <v>日</v>
      </c>
      <c r="R228" s="27" t="str">
        <f t="shared" si="76"/>
        <v>一</v>
      </c>
      <c r="S228" s="27" t="str">
        <f t="shared" si="76"/>
        <v>二</v>
      </c>
      <c r="T228" s="27" t="str">
        <f t="shared" si="76"/>
        <v>三</v>
      </c>
      <c r="U228" s="27" t="str">
        <f t="shared" si="76"/>
        <v>四</v>
      </c>
      <c r="V228" s="27" t="str">
        <f t="shared" si="76"/>
        <v>五</v>
      </c>
      <c r="W228" s="27" t="str">
        <f t="shared" si="76"/>
        <v>六</v>
      </c>
      <c r="X228" s="27" t="str">
        <f t="shared" si="76"/>
        <v>日</v>
      </c>
      <c r="Y228" s="27" t="str">
        <f t="shared" si="76"/>
        <v>一</v>
      </c>
      <c r="Z228" s="27" t="str">
        <f t="shared" si="76"/>
        <v>二</v>
      </c>
      <c r="AA228" s="27" t="str">
        <f t="shared" si="76"/>
        <v>三</v>
      </c>
      <c r="AB228" s="27" t="str">
        <f t="shared" si="76"/>
        <v>四</v>
      </c>
      <c r="AC228" s="27" t="str">
        <f t="shared" si="76"/>
        <v>五</v>
      </c>
      <c r="AD228" s="27" t="str">
        <f t="shared" si="76"/>
        <v>六</v>
      </c>
      <c r="AE228" s="27">
        <f t="shared" si="76"/>
      </c>
      <c r="AF228" s="27">
        <f t="shared" si="76"/>
      </c>
      <c r="AG228" s="27">
        <f t="shared" si="76"/>
      </c>
      <c r="AH228" s="39" t="s">
        <v>7</v>
      </c>
      <c r="AI228" s="40" t="s">
        <v>8</v>
      </c>
      <c r="AJ228" s="41" t="s">
        <v>9</v>
      </c>
      <c r="AK228" s="41" t="s">
        <v>10</v>
      </c>
      <c r="AL228" s="42" t="s">
        <v>11</v>
      </c>
      <c r="AM228" s="43" t="s">
        <v>12</v>
      </c>
      <c r="AN228" s="44"/>
      <c r="AO228" s="44"/>
      <c r="AP228" s="44"/>
      <c r="AQ228" s="44"/>
      <c r="AR228" s="44"/>
      <c r="AS228" s="44"/>
    </row>
    <row r="229" spans="1:45" s="1" customFormat="1" ht="21" customHeight="1">
      <c r="A229" s="19"/>
      <c r="B229" s="20"/>
      <c r="C229" s="28">
        <f>IF(MONTH(DATE($C$225,$G$225,COLUMN(A225)))=$G$225,DATE($C$225,$G$225,COLUMN(U224)),"")</f>
        <v>44248</v>
      </c>
      <c r="D229" s="28">
        <f aca="true" t="shared" si="77" ref="D229:AG229">IF(MONTH(DATE($C$225,$G$225,COLUMN(B225)))=$G$225,DATE($C$225,$G$225,COLUMN(V224)),"")</f>
        <v>44249</v>
      </c>
      <c r="E229" s="28">
        <f t="shared" si="77"/>
        <v>44250</v>
      </c>
      <c r="F229" s="28">
        <f t="shared" si="77"/>
        <v>44251</v>
      </c>
      <c r="G229" s="28">
        <f t="shared" si="77"/>
        <v>44252</v>
      </c>
      <c r="H229" s="28">
        <f t="shared" si="77"/>
        <v>44253</v>
      </c>
      <c r="I229" s="28">
        <f t="shared" si="77"/>
        <v>44254</v>
      </c>
      <c r="J229" s="28">
        <f t="shared" si="77"/>
        <v>44255</v>
      </c>
      <c r="K229" s="28">
        <f t="shared" si="77"/>
        <v>44256</v>
      </c>
      <c r="L229" s="28">
        <f t="shared" si="77"/>
        <v>44257</v>
      </c>
      <c r="M229" s="28">
        <f t="shared" si="77"/>
        <v>44258</v>
      </c>
      <c r="N229" s="28">
        <f t="shared" si="77"/>
        <v>44259</v>
      </c>
      <c r="O229" s="28">
        <f t="shared" si="77"/>
        <v>44260</v>
      </c>
      <c r="P229" s="28">
        <f t="shared" si="77"/>
        <v>44261</v>
      </c>
      <c r="Q229" s="28">
        <f t="shared" si="77"/>
        <v>44262</v>
      </c>
      <c r="R229" s="28">
        <f t="shared" si="77"/>
        <v>44263</v>
      </c>
      <c r="S229" s="28">
        <f t="shared" si="77"/>
        <v>44264</v>
      </c>
      <c r="T229" s="28">
        <f t="shared" si="77"/>
        <v>44265</v>
      </c>
      <c r="U229" s="28">
        <f t="shared" si="77"/>
        <v>44266</v>
      </c>
      <c r="V229" s="28">
        <f t="shared" si="77"/>
        <v>44267</v>
      </c>
      <c r="W229" s="28">
        <f t="shared" si="77"/>
        <v>44268</v>
      </c>
      <c r="X229" s="28">
        <f t="shared" si="77"/>
        <v>44269</v>
      </c>
      <c r="Y229" s="28">
        <f t="shared" si="77"/>
        <v>44270</v>
      </c>
      <c r="Z229" s="28">
        <f t="shared" si="77"/>
        <v>44271</v>
      </c>
      <c r="AA229" s="28">
        <f t="shared" si="77"/>
        <v>44272</v>
      </c>
      <c r="AB229" s="28">
        <f aca="true" t="shared" si="78" ref="AB229:AG229">IF(MONTH(DATE($C$225,$G$225,COLUMN(Z225)))=$G$225,DATE($C$225,$G$225,COLUMN(AT224)),"")</f>
        <v>44273</v>
      </c>
      <c r="AC229" s="28">
        <f t="shared" si="78"/>
        <v>44274</v>
      </c>
      <c r="AD229" s="28">
        <f t="shared" si="78"/>
        <v>44275</v>
      </c>
      <c r="AE229" s="28">
        <f t="shared" si="78"/>
      </c>
      <c r="AF229" s="28">
        <f t="shared" si="78"/>
      </c>
      <c r="AG229" s="28">
        <f t="shared" si="78"/>
      </c>
      <c r="AH229" s="45" t="s">
        <v>13</v>
      </c>
      <c r="AI229" s="45" t="s">
        <v>13</v>
      </c>
      <c r="AJ229" s="45" t="s">
        <v>13</v>
      </c>
      <c r="AK229" s="45" t="s">
        <v>13</v>
      </c>
      <c r="AL229" s="46" t="s">
        <v>13</v>
      </c>
      <c r="AM229" s="45" t="s">
        <v>13</v>
      </c>
      <c r="AN229" s="44"/>
      <c r="AO229" s="44"/>
      <c r="AP229" s="44"/>
      <c r="AQ229" s="44"/>
      <c r="AR229" s="44"/>
      <c r="AS229" s="44"/>
    </row>
    <row r="230" spans="1:45" s="1" customFormat="1" ht="16.5" customHeight="1">
      <c r="A230" s="22">
        <v>1</v>
      </c>
      <c r="B230" s="23"/>
      <c r="C230" s="24"/>
      <c r="D230" s="24"/>
      <c r="E230" s="24"/>
      <c r="F230" s="24"/>
      <c r="G230" s="24"/>
      <c r="H230" s="24"/>
      <c r="I230" s="24"/>
      <c r="J230" s="24"/>
      <c r="K230" s="24"/>
      <c r="L230" s="32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>
        <f aca="true" t="shared" si="79" ref="AH230:AH240">(COUNTIF(C230:AG230,"1"))*1+(COUNTIF(C230:AG230,"0.5"))*0.5</f>
        <v>0</v>
      </c>
      <c r="AI230" s="24">
        <f aca="true" t="shared" si="80" ref="AI230:AI240">(COUNTIF(C230:AG230,"●"))*1</f>
        <v>0</v>
      </c>
      <c r="AJ230" s="24">
        <f aca="true" t="shared" si="81" ref="AJ230:AJ240">(COUNTIF(C230:AG230,"○"))*1</f>
        <v>0</v>
      </c>
      <c r="AK230" s="47">
        <f aca="true" t="shared" si="82" ref="AK230:AK240">(COUNTIF(C230:AG230,"☆")*1)</f>
        <v>0</v>
      </c>
      <c r="AL230" s="24">
        <f aca="true" t="shared" si="83" ref="AL230:AL240">(COUNTIF(C230:AG230,"△"))*1+(COUNTIF(C230:AG230,"△/2"))*0.5</f>
        <v>0</v>
      </c>
      <c r="AM230" s="48">
        <f>(COUNTIF(D230:AH230,"※"))*1</f>
        <v>0</v>
      </c>
      <c r="AN230" s="44"/>
      <c r="AO230" s="44"/>
      <c r="AP230" s="44"/>
      <c r="AQ230" s="44"/>
      <c r="AR230" s="44"/>
      <c r="AS230" s="44"/>
    </row>
    <row r="231" spans="1:45" ht="16.5" customHeight="1">
      <c r="A231" s="22">
        <v>2</v>
      </c>
      <c r="B231" s="23"/>
      <c r="C231" s="24"/>
      <c r="D231" s="24"/>
      <c r="E231" s="24"/>
      <c r="F231" s="24"/>
      <c r="G231" s="24"/>
      <c r="H231" s="24"/>
      <c r="I231" s="24"/>
      <c r="J231" s="24"/>
      <c r="K231" s="24"/>
      <c r="L231" s="32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>
        <f t="shared" si="79"/>
        <v>0</v>
      </c>
      <c r="AI231" s="24">
        <f t="shared" si="80"/>
        <v>0</v>
      </c>
      <c r="AJ231" s="24">
        <f t="shared" si="81"/>
        <v>0</v>
      </c>
      <c r="AK231" s="47">
        <f t="shared" si="82"/>
        <v>0</v>
      </c>
      <c r="AL231" s="24">
        <f t="shared" si="83"/>
        <v>0</v>
      </c>
      <c r="AM231" s="49"/>
      <c r="AN231" s="50"/>
      <c r="AO231" s="50"/>
      <c r="AP231" s="50"/>
      <c r="AQ231" s="50"/>
      <c r="AR231" s="50"/>
      <c r="AS231" s="50"/>
    </row>
    <row r="232" spans="1:45" ht="16.5" customHeight="1">
      <c r="A232" s="22">
        <v>3</v>
      </c>
      <c r="B232" s="23"/>
      <c r="C232" s="24"/>
      <c r="D232" s="24"/>
      <c r="E232" s="24"/>
      <c r="F232" s="24"/>
      <c r="G232" s="24"/>
      <c r="H232" s="24"/>
      <c r="I232" s="24"/>
      <c r="J232" s="24"/>
      <c r="K232" s="24"/>
      <c r="L232" s="32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>
        <f t="shared" si="79"/>
        <v>0</v>
      </c>
      <c r="AI232" s="24">
        <f t="shared" si="80"/>
        <v>0</v>
      </c>
      <c r="AJ232" s="24">
        <f t="shared" si="81"/>
        <v>0</v>
      </c>
      <c r="AK232" s="47">
        <f t="shared" si="82"/>
        <v>0</v>
      </c>
      <c r="AL232" s="24">
        <f t="shared" si="83"/>
        <v>0</v>
      </c>
      <c r="AM232" s="49"/>
      <c r="AN232" s="50"/>
      <c r="AO232" s="50"/>
      <c r="AP232" s="50"/>
      <c r="AQ232" s="50"/>
      <c r="AR232" s="50"/>
      <c r="AS232" s="50"/>
    </row>
    <row r="233" spans="1:45" ht="16.5" customHeight="1">
      <c r="A233" s="22">
        <v>4</v>
      </c>
      <c r="B233" s="23"/>
      <c r="C233" s="24"/>
      <c r="D233" s="24"/>
      <c r="E233" s="24"/>
      <c r="F233" s="24"/>
      <c r="G233" s="24"/>
      <c r="H233" s="24"/>
      <c r="I233" s="24"/>
      <c r="J233" s="24"/>
      <c r="K233" s="24"/>
      <c r="L233" s="32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>
        <f t="shared" si="79"/>
        <v>0</v>
      </c>
      <c r="AI233" s="24">
        <f t="shared" si="80"/>
        <v>0</v>
      </c>
      <c r="AJ233" s="24">
        <f t="shared" si="81"/>
        <v>0</v>
      </c>
      <c r="AK233" s="47">
        <f t="shared" si="82"/>
        <v>0</v>
      </c>
      <c r="AL233" s="24">
        <f t="shared" si="83"/>
        <v>0</v>
      </c>
      <c r="AM233" s="49"/>
      <c r="AN233" s="50"/>
      <c r="AO233" s="50"/>
      <c r="AP233" s="50"/>
      <c r="AQ233" s="50"/>
      <c r="AR233" s="50"/>
      <c r="AS233" s="50"/>
    </row>
    <row r="234" spans="1:45" ht="16.5" customHeight="1">
      <c r="A234" s="22">
        <v>5</v>
      </c>
      <c r="B234" s="23"/>
      <c r="C234" s="24"/>
      <c r="D234" s="24"/>
      <c r="E234" s="24"/>
      <c r="F234" s="24"/>
      <c r="G234" s="24"/>
      <c r="H234" s="24"/>
      <c r="I234" s="24"/>
      <c r="J234" s="24"/>
      <c r="K234" s="24"/>
      <c r="L234" s="32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>
        <f t="shared" si="79"/>
        <v>0</v>
      </c>
      <c r="AI234" s="24">
        <f t="shared" si="80"/>
        <v>0</v>
      </c>
      <c r="AJ234" s="24">
        <f t="shared" si="81"/>
        <v>0</v>
      </c>
      <c r="AK234" s="47">
        <f t="shared" si="82"/>
        <v>0</v>
      </c>
      <c r="AL234" s="24">
        <f t="shared" si="83"/>
        <v>0</v>
      </c>
      <c r="AM234" s="49"/>
      <c r="AN234" s="50"/>
      <c r="AO234" s="50"/>
      <c r="AP234" s="50"/>
      <c r="AQ234" s="50"/>
      <c r="AR234" s="50"/>
      <c r="AS234" s="50"/>
    </row>
    <row r="235" spans="1:45" ht="16.5" customHeight="1">
      <c r="A235" s="22">
        <v>6</v>
      </c>
      <c r="B235" s="23"/>
      <c r="C235" s="24"/>
      <c r="D235" s="24"/>
      <c r="E235" s="24"/>
      <c r="F235" s="24"/>
      <c r="G235" s="24"/>
      <c r="H235" s="24"/>
      <c r="I235" s="24"/>
      <c r="J235" s="24"/>
      <c r="K235" s="24"/>
      <c r="L235" s="32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>
        <f t="shared" si="79"/>
        <v>0</v>
      </c>
      <c r="AI235" s="24">
        <f t="shared" si="80"/>
        <v>0</v>
      </c>
      <c r="AJ235" s="24">
        <f t="shared" si="81"/>
        <v>0</v>
      </c>
      <c r="AK235" s="47">
        <f t="shared" si="82"/>
        <v>0</v>
      </c>
      <c r="AL235" s="24">
        <f t="shared" si="83"/>
        <v>0</v>
      </c>
      <c r="AM235" s="49"/>
      <c r="AN235" s="50"/>
      <c r="AO235" s="50"/>
      <c r="AP235" s="50"/>
      <c r="AQ235" s="50"/>
      <c r="AR235" s="50"/>
      <c r="AS235" s="50"/>
    </row>
    <row r="236" spans="1:45" ht="16.5" customHeight="1">
      <c r="A236" s="22">
        <v>7</v>
      </c>
      <c r="B236" s="23"/>
      <c r="C236" s="24"/>
      <c r="D236" s="24"/>
      <c r="E236" s="24"/>
      <c r="F236" s="24"/>
      <c r="G236" s="24"/>
      <c r="H236" s="24"/>
      <c r="I236" s="24"/>
      <c r="J236" s="24"/>
      <c r="K236" s="24"/>
      <c r="L236" s="32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>
        <f t="shared" si="79"/>
        <v>0</v>
      </c>
      <c r="AI236" s="24">
        <f t="shared" si="80"/>
        <v>0</v>
      </c>
      <c r="AJ236" s="24">
        <f t="shared" si="81"/>
        <v>0</v>
      </c>
      <c r="AK236" s="47">
        <f t="shared" si="82"/>
        <v>0</v>
      </c>
      <c r="AL236" s="24">
        <f t="shared" si="83"/>
        <v>0</v>
      </c>
      <c r="AM236" s="49"/>
      <c r="AN236" s="50"/>
      <c r="AO236" s="50"/>
      <c r="AP236" s="50"/>
      <c r="AQ236" s="50"/>
      <c r="AR236" s="50"/>
      <c r="AS236" s="50"/>
    </row>
    <row r="237" spans="1:45" ht="16.5" customHeight="1">
      <c r="A237" s="22">
        <v>8</v>
      </c>
      <c r="B237" s="23"/>
      <c r="C237" s="24"/>
      <c r="D237" s="24"/>
      <c r="E237" s="24"/>
      <c r="F237" s="24"/>
      <c r="G237" s="24"/>
      <c r="H237" s="24"/>
      <c r="I237" s="24"/>
      <c r="J237" s="24"/>
      <c r="K237" s="24"/>
      <c r="L237" s="32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>
        <f t="shared" si="79"/>
        <v>0</v>
      </c>
      <c r="AI237" s="24">
        <f t="shared" si="80"/>
        <v>0</v>
      </c>
      <c r="AJ237" s="24">
        <f t="shared" si="81"/>
        <v>0</v>
      </c>
      <c r="AK237" s="47">
        <f t="shared" si="82"/>
        <v>0</v>
      </c>
      <c r="AL237" s="24">
        <f t="shared" si="83"/>
        <v>0</v>
      </c>
      <c r="AM237" s="49"/>
      <c r="AN237" s="50"/>
      <c r="AO237" s="50"/>
      <c r="AP237" s="50"/>
      <c r="AQ237" s="50"/>
      <c r="AR237" s="50"/>
      <c r="AS237" s="50"/>
    </row>
    <row r="238" spans="1:45" ht="16.5" customHeight="1">
      <c r="A238" s="22">
        <v>9</v>
      </c>
      <c r="B238" s="23"/>
      <c r="C238" s="24"/>
      <c r="D238" s="24"/>
      <c r="E238" s="24"/>
      <c r="F238" s="24"/>
      <c r="G238" s="24"/>
      <c r="H238" s="24"/>
      <c r="I238" s="24"/>
      <c r="J238" s="24"/>
      <c r="K238" s="24"/>
      <c r="L238" s="32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>
        <f t="shared" si="79"/>
        <v>0</v>
      </c>
      <c r="AI238" s="24">
        <f t="shared" si="80"/>
        <v>0</v>
      </c>
      <c r="AJ238" s="24">
        <f t="shared" si="81"/>
        <v>0</v>
      </c>
      <c r="AK238" s="47">
        <f t="shared" si="82"/>
        <v>0</v>
      </c>
      <c r="AL238" s="24">
        <f t="shared" si="83"/>
        <v>0</v>
      </c>
      <c r="AM238" s="49"/>
      <c r="AN238" s="50"/>
      <c r="AO238" s="50"/>
      <c r="AP238" s="50"/>
      <c r="AQ238" s="50"/>
      <c r="AR238" s="50"/>
      <c r="AS238" s="50"/>
    </row>
    <row r="239" spans="1:45" ht="16.5" customHeight="1">
      <c r="A239" s="22">
        <v>10</v>
      </c>
      <c r="B239" s="23"/>
      <c r="C239" s="24"/>
      <c r="D239" s="24"/>
      <c r="E239" s="24"/>
      <c r="F239" s="24"/>
      <c r="G239" s="24"/>
      <c r="H239" s="24"/>
      <c r="I239" s="24"/>
      <c r="J239" s="24"/>
      <c r="K239" s="24"/>
      <c r="L239" s="32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>
        <f t="shared" si="79"/>
        <v>0</v>
      </c>
      <c r="AI239" s="24">
        <f t="shared" si="80"/>
        <v>0</v>
      </c>
      <c r="AJ239" s="24">
        <f t="shared" si="81"/>
        <v>0</v>
      </c>
      <c r="AK239" s="47">
        <f t="shared" si="82"/>
        <v>0</v>
      </c>
      <c r="AL239" s="24">
        <f t="shared" si="83"/>
        <v>0</v>
      </c>
      <c r="AM239" s="49"/>
      <c r="AN239" s="50"/>
      <c r="AO239" s="50"/>
      <c r="AP239" s="50"/>
      <c r="AQ239" s="50"/>
      <c r="AR239" s="50"/>
      <c r="AS239" s="50"/>
    </row>
    <row r="240" spans="1:45" ht="16.5" customHeight="1">
      <c r="A240" s="22"/>
      <c r="B240" s="23"/>
      <c r="C240" s="24"/>
      <c r="D240" s="24"/>
      <c r="E240" s="24"/>
      <c r="F240" s="24"/>
      <c r="G240" s="24"/>
      <c r="H240" s="24"/>
      <c r="I240" s="24"/>
      <c r="J240" s="24"/>
      <c r="K240" s="24"/>
      <c r="L240" s="32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>
        <f t="shared" si="79"/>
        <v>0</v>
      </c>
      <c r="AI240" s="24">
        <f t="shared" si="80"/>
        <v>0</v>
      </c>
      <c r="AJ240" s="24">
        <f t="shared" si="81"/>
        <v>0</v>
      </c>
      <c r="AK240" s="47">
        <f t="shared" si="82"/>
        <v>0</v>
      </c>
      <c r="AL240" s="24">
        <f t="shared" si="83"/>
        <v>0</v>
      </c>
      <c r="AM240" s="49"/>
      <c r="AN240" s="50"/>
      <c r="AO240" s="50"/>
      <c r="AP240" s="50"/>
      <c r="AQ240" s="50"/>
      <c r="AR240" s="50"/>
      <c r="AS240" s="50"/>
    </row>
    <row r="241" spans="1:45" ht="16.5" customHeight="1">
      <c r="A241" s="22">
        <f>IF(B241="","",ROW()-5)</f>
      </c>
      <c r="B241" s="23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>
        <f>SUM(AH230:AH240)</f>
        <v>0</v>
      </c>
      <c r="AI241" s="24">
        <f>SUM(AI230:AI238)</f>
        <v>0</v>
      </c>
      <c r="AJ241" s="24">
        <f>SUM(AJ230:AJ238)</f>
        <v>0</v>
      </c>
      <c r="AK241" s="24">
        <f>SUM(AK230:AK238)</f>
        <v>0</v>
      </c>
      <c r="AL241" s="24">
        <f>SUM(AL230:AL238)</f>
        <v>0</v>
      </c>
      <c r="AM241" s="24">
        <f>SUM(AM230:AM238)</f>
        <v>0</v>
      </c>
      <c r="AN241" s="50"/>
      <c r="AO241" s="50"/>
      <c r="AP241" s="50"/>
      <c r="AQ241" s="50"/>
      <c r="AR241" s="50"/>
      <c r="AS241" s="50"/>
    </row>
    <row r="242" spans="1:45" s="4" customFormat="1" ht="16.5" customHeight="1">
      <c r="A242" s="25" t="s">
        <v>15</v>
      </c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51"/>
      <c r="AM242" s="52"/>
      <c r="AN242" s="53"/>
      <c r="AO242" s="53"/>
      <c r="AP242" s="53"/>
      <c r="AQ242" s="53"/>
      <c r="AR242" s="53"/>
      <c r="AS242" s="53"/>
    </row>
    <row r="243" spans="1:45" s="4" customFormat="1" ht="29.25" customHeight="1">
      <c r="A243" s="26" t="s">
        <v>16</v>
      </c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53"/>
      <c r="AN243" s="53"/>
      <c r="AO243" s="53"/>
      <c r="AP243" s="53"/>
      <c r="AQ243" s="53"/>
      <c r="AR243" s="53"/>
      <c r="AS243" s="53"/>
    </row>
    <row r="247" spans="1:38" s="1" customFormat="1" ht="16.5" customHeight="1">
      <c r="A247" s="7" t="s">
        <v>0</v>
      </c>
      <c r="B247" s="7"/>
      <c r="C247" s="8">
        <v>2021</v>
      </c>
      <c r="D247" s="9"/>
      <c r="E247" s="9"/>
      <c r="F247" s="10" t="s">
        <v>1</v>
      </c>
      <c r="G247" s="11">
        <v>3</v>
      </c>
      <c r="H247" s="12"/>
      <c r="I247" s="10" t="s">
        <v>2</v>
      </c>
      <c r="J247" s="29" t="s">
        <v>3</v>
      </c>
      <c r="K247" s="29" t="s">
        <v>3</v>
      </c>
      <c r="L247" s="29" t="s">
        <v>3</v>
      </c>
      <c r="M247" s="29" t="s">
        <v>3</v>
      </c>
      <c r="N247" s="29" t="s">
        <v>3</v>
      </c>
      <c r="O247" s="29" t="s">
        <v>3</v>
      </c>
      <c r="P247" s="30" t="str">
        <f ca="1">"今天是:"&amp;TEXT(TODAY(),"yyyy年m月d日")&amp;"【"&amp;TEXT(TODAY(),"[$-804]aaaa;@")&amp;"】"</f>
        <v>今天是:2021年4月20日【星期二】</v>
      </c>
      <c r="Q247" s="33"/>
      <c r="R247" s="33"/>
      <c r="S247" s="33"/>
      <c r="T247" s="33"/>
      <c r="U247" s="33"/>
      <c r="V247" s="33"/>
      <c r="W247" s="33"/>
      <c r="X247" s="33"/>
      <c r="Y247" s="33"/>
      <c r="Z247" s="29" t="s">
        <v>3</v>
      </c>
      <c r="AA247" s="34"/>
      <c r="AB247" s="34"/>
      <c r="AC247" s="34"/>
      <c r="AD247" s="34"/>
      <c r="AE247" s="34"/>
      <c r="AF247" s="34"/>
      <c r="AG247" s="34"/>
      <c r="AH247" s="34"/>
      <c r="AI247" s="34"/>
      <c r="AJ247" s="37"/>
      <c r="AK247" s="37"/>
      <c r="AL247" s="37"/>
    </row>
    <row r="248" spans="1:38" s="1" customFormat="1" ht="16.5" customHeight="1">
      <c r="A248" s="7" t="s">
        <v>0</v>
      </c>
      <c r="B248" s="7"/>
      <c r="C248" s="8">
        <v>2021</v>
      </c>
      <c r="D248" s="9"/>
      <c r="E248" s="9"/>
      <c r="F248" s="10" t="s">
        <v>1</v>
      </c>
      <c r="G248" s="11">
        <v>2</v>
      </c>
      <c r="H248" s="11"/>
      <c r="I248" s="10" t="s">
        <v>2</v>
      </c>
      <c r="J248" s="29"/>
      <c r="K248" s="29"/>
      <c r="L248" s="29"/>
      <c r="M248" s="29"/>
      <c r="N248" s="29"/>
      <c r="O248" s="29"/>
      <c r="P248" s="30"/>
      <c r="Q248" s="33"/>
      <c r="R248" s="33"/>
      <c r="S248" s="33"/>
      <c r="T248" s="33"/>
      <c r="U248" s="33"/>
      <c r="V248" s="33"/>
      <c r="W248" s="33"/>
      <c r="X248" s="33"/>
      <c r="Y248" s="33"/>
      <c r="Z248" s="29"/>
      <c r="AA248" s="34"/>
      <c r="AB248" s="34"/>
      <c r="AC248" s="34"/>
      <c r="AD248" s="34"/>
      <c r="AE248" s="34"/>
      <c r="AF248" s="34"/>
      <c r="AG248" s="34"/>
      <c r="AH248" s="34"/>
      <c r="AI248" s="34"/>
      <c r="AJ248" s="37"/>
      <c r="AK248" s="37"/>
      <c r="AL248" s="37"/>
    </row>
    <row r="249" spans="1:45" s="2" customFormat="1" ht="22.5" customHeight="1">
      <c r="A249" s="13" t="str">
        <f>C247&amp;F247&amp;G247&amp;I247&amp;"份考勤表"</f>
        <v>2021年3月份考勤表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36"/>
      <c r="AN249" s="36"/>
      <c r="AO249" s="36"/>
      <c r="AP249" s="36"/>
      <c r="AQ249" s="36"/>
      <c r="AR249" s="36"/>
      <c r="AS249" s="36"/>
    </row>
    <row r="250" spans="1:45" s="3" customFormat="1" ht="13.5" customHeight="1">
      <c r="A250" s="14"/>
      <c r="B250" s="14"/>
      <c r="C250" s="14"/>
      <c r="D250" s="14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Z250" s="35"/>
      <c r="AA250" s="35"/>
      <c r="AB250" s="35"/>
      <c r="AC250" s="35"/>
      <c r="AD250" s="35"/>
      <c r="AE250" s="35"/>
      <c r="AF250" s="35"/>
      <c r="AG250" s="15"/>
      <c r="AI250" s="15"/>
      <c r="AJ250" s="15"/>
      <c r="AK250" s="15"/>
      <c r="AL250" s="15"/>
      <c r="AM250" s="38"/>
      <c r="AN250" s="38"/>
      <c r="AO250" s="38"/>
      <c r="AP250" s="38"/>
      <c r="AQ250" s="38"/>
      <c r="AR250" s="38"/>
      <c r="AS250" s="38"/>
    </row>
    <row r="251" spans="1:45" s="1" customFormat="1" ht="25.5" customHeight="1">
      <c r="A251" s="16" t="s">
        <v>5</v>
      </c>
      <c r="B251" s="17" t="s">
        <v>6</v>
      </c>
      <c r="C251" s="27" t="str">
        <f>TEXT(C252,"AAA")</f>
        <v>日</v>
      </c>
      <c r="D251" s="27" t="str">
        <f aca="true" t="shared" si="84" ref="D251:AG251">TEXT(D252,"AAA")</f>
        <v>一</v>
      </c>
      <c r="E251" s="27" t="str">
        <f t="shared" si="84"/>
        <v>二</v>
      </c>
      <c r="F251" s="27" t="str">
        <f t="shared" si="84"/>
        <v>三</v>
      </c>
      <c r="G251" s="27" t="str">
        <f t="shared" si="84"/>
        <v>四</v>
      </c>
      <c r="H251" s="27" t="str">
        <f t="shared" si="84"/>
        <v>五</v>
      </c>
      <c r="I251" s="27" t="str">
        <f t="shared" si="84"/>
        <v>六</v>
      </c>
      <c r="J251" s="27" t="str">
        <f t="shared" si="84"/>
        <v>日</v>
      </c>
      <c r="K251" s="27" t="str">
        <f t="shared" si="84"/>
        <v>一</v>
      </c>
      <c r="L251" s="27" t="str">
        <f t="shared" si="84"/>
        <v>二</v>
      </c>
      <c r="M251" s="27" t="str">
        <f t="shared" si="84"/>
        <v>三</v>
      </c>
      <c r="N251" s="27" t="str">
        <f t="shared" si="84"/>
        <v>四</v>
      </c>
      <c r="O251" s="27" t="str">
        <f t="shared" si="84"/>
        <v>五</v>
      </c>
      <c r="P251" s="27" t="str">
        <f t="shared" si="84"/>
        <v>六</v>
      </c>
      <c r="Q251" s="27" t="str">
        <f t="shared" si="84"/>
        <v>日</v>
      </c>
      <c r="R251" s="27" t="str">
        <f t="shared" si="84"/>
        <v>一</v>
      </c>
      <c r="S251" s="27" t="str">
        <f t="shared" si="84"/>
        <v>二</v>
      </c>
      <c r="T251" s="27" t="str">
        <f t="shared" si="84"/>
        <v>三</v>
      </c>
      <c r="U251" s="27" t="str">
        <f t="shared" si="84"/>
        <v>四</v>
      </c>
      <c r="V251" s="27" t="str">
        <f t="shared" si="84"/>
        <v>五</v>
      </c>
      <c r="W251" s="27" t="str">
        <f t="shared" si="84"/>
        <v>六</v>
      </c>
      <c r="X251" s="27" t="str">
        <f t="shared" si="84"/>
        <v>日</v>
      </c>
      <c r="Y251" s="27" t="str">
        <f t="shared" si="84"/>
        <v>一</v>
      </c>
      <c r="Z251" s="27" t="str">
        <f t="shared" si="84"/>
        <v>二</v>
      </c>
      <c r="AA251" s="27" t="str">
        <f t="shared" si="84"/>
        <v>三</v>
      </c>
      <c r="AB251" s="27" t="str">
        <f t="shared" si="84"/>
        <v>四</v>
      </c>
      <c r="AC251" s="27" t="str">
        <f t="shared" si="84"/>
        <v>五</v>
      </c>
      <c r="AD251" s="27" t="str">
        <f t="shared" si="84"/>
        <v>六</v>
      </c>
      <c r="AE251" s="27">
        <f t="shared" si="84"/>
      </c>
      <c r="AF251" s="27">
        <f t="shared" si="84"/>
      </c>
      <c r="AG251" s="27">
        <f t="shared" si="84"/>
      </c>
      <c r="AH251" s="39" t="s">
        <v>7</v>
      </c>
      <c r="AI251" s="40" t="s">
        <v>8</v>
      </c>
      <c r="AJ251" s="41" t="s">
        <v>9</v>
      </c>
      <c r="AK251" s="41" t="s">
        <v>10</v>
      </c>
      <c r="AL251" s="42" t="s">
        <v>11</v>
      </c>
      <c r="AM251" s="43" t="s">
        <v>12</v>
      </c>
      <c r="AN251" s="44"/>
      <c r="AO251" s="44"/>
      <c r="AP251" s="44"/>
      <c r="AQ251" s="44"/>
      <c r="AR251" s="44"/>
      <c r="AS251" s="44"/>
    </row>
    <row r="252" spans="1:45" s="1" customFormat="1" ht="21" customHeight="1">
      <c r="A252" s="19"/>
      <c r="B252" s="20"/>
      <c r="C252" s="28">
        <f>IF(MONTH(DATE($C$248,$G$248,COLUMN(A248)))=$G$248,DATE($C$248,$G$248,COLUMN(U247)),"")</f>
        <v>44248</v>
      </c>
      <c r="D252" s="28">
        <f aca="true" t="shared" si="85" ref="D252:AG252">IF(MONTH(DATE($C$248,$G$248,COLUMN(B248)))=$G$248,DATE($C$248,$G$248,COLUMN(V247)),"")</f>
        <v>44249</v>
      </c>
      <c r="E252" s="28">
        <f t="shared" si="85"/>
        <v>44250</v>
      </c>
      <c r="F252" s="28">
        <f t="shared" si="85"/>
        <v>44251</v>
      </c>
      <c r="G252" s="28">
        <f t="shared" si="85"/>
        <v>44252</v>
      </c>
      <c r="H252" s="28">
        <f t="shared" si="85"/>
        <v>44253</v>
      </c>
      <c r="I252" s="28">
        <f t="shared" si="85"/>
        <v>44254</v>
      </c>
      <c r="J252" s="28">
        <f t="shared" si="85"/>
        <v>44255</v>
      </c>
      <c r="K252" s="28">
        <f t="shared" si="85"/>
        <v>44256</v>
      </c>
      <c r="L252" s="28">
        <f t="shared" si="85"/>
        <v>44257</v>
      </c>
      <c r="M252" s="28">
        <f t="shared" si="85"/>
        <v>44258</v>
      </c>
      <c r="N252" s="28">
        <f t="shared" si="85"/>
        <v>44259</v>
      </c>
      <c r="O252" s="28">
        <f t="shared" si="85"/>
        <v>44260</v>
      </c>
      <c r="P252" s="28">
        <f t="shared" si="85"/>
        <v>44261</v>
      </c>
      <c r="Q252" s="28">
        <f t="shared" si="85"/>
        <v>44262</v>
      </c>
      <c r="R252" s="28">
        <f t="shared" si="85"/>
        <v>44263</v>
      </c>
      <c r="S252" s="28">
        <f t="shared" si="85"/>
        <v>44264</v>
      </c>
      <c r="T252" s="28">
        <f t="shared" si="85"/>
        <v>44265</v>
      </c>
      <c r="U252" s="28">
        <f t="shared" si="85"/>
        <v>44266</v>
      </c>
      <c r="V252" s="28">
        <f t="shared" si="85"/>
        <v>44267</v>
      </c>
      <c r="W252" s="28">
        <f t="shared" si="85"/>
        <v>44268</v>
      </c>
      <c r="X252" s="28">
        <f t="shared" si="85"/>
        <v>44269</v>
      </c>
      <c r="Y252" s="28">
        <f t="shared" si="85"/>
        <v>44270</v>
      </c>
      <c r="Z252" s="28">
        <f t="shared" si="85"/>
        <v>44271</v>
      </c>
      <c r="AA252" s="28">
        <f t="shared" si="85"/>
        <v>44272</v>
      </c>
      <c r="AB252" s="28">
        <f>IF(MONTH(DATE($C$248,$G$248,COLUMN(Z248)))=$G$248,DATE($C$248,$G$248,COLUMN(AT247)),"")</f>
        <v>44273</v>
      </c>
      <c r="AC252" s="28">
        <f>IF(MONTH(DATE($C$248,$G$248,COLUMN(AA248)))=$G$248,DATE($C$248,$G$248,COLUMN(AU247)),"")</f>
        <v>44274</v>
      </c>
      <c r="AD252" s="28">
        <f>IF(MONTH(DATE($C$248,$G$248,COLUMN(AB248)))=$G$248,DATE($C$248,$G$248,COLUMN(AV247)),"")</f>
        <v>44275</v>
      </c>
      <c r="AE252" s="28">
        <f>IF(MONTH(DATE($C$248,$G$248,COLUMN(AC248)))=$G$248,DATE($C$248,$G$248,COLUMN(AW247)),"")</f>
      </c>
      <c r="AF252" s="28">
        <f>IF(MONTH(DATE($C$248,$G$248,COLUMN(AD248)))=$G$248,DATE($C$248,$G$248,COLUMN(AX247)),"")</f>
      </c>
      <c r="AG252" s="28">
        <f>IF(MONTH(DATE($C$248,$G$248,COLUMN(AE248)))=$G$248,DATE($C$248,$G$248,COLUMN(#REF!)),"")</f>
      </c>
      <c r="AH252" s="45" t="s">
        <v>13</v>
      </c>
      <c r="AI252" s="45" t="s">
        <v>13</v>
      </c>
      <c r="AJ252" s="45" t="s">
        <v>13</v>
      </c>
      <c r="AK252" s="45" t="s">
        <v>13</v>
      </c>
      <c r="AL252" s="46" t="s">
        <v>13</v>
      </c>
      <c r="AM252" s="45" t="s">
        <v>13</v>
      </c>
      <c r="AN252" s="44"/>
      <c r="AO252" s="44"/>
      <c r="AP252" s="44"/>
      <c r="AQ252" s="44"/>
      <c r="AR252" s="44"/>
      <c r="AS252" s="44"/>
    </row>
    <row r="253" spans="1:45" s="1" customFormat="1" ht="16.5" customHeight="1">
      <c r="A253" s="22">
        <v>1</v>
      </c>
      <c r="B253" s="23"/>
      <c r="C253" s="24"/>
      <c r="D253" s="24"/>
      <c r="E253" s="24"/>
      <c r="F253" s="24"/>
      <c r="G253" s="24"/>
      <c r="H253" s="24"/>
      <c r="I253" s="24"/>
      <c r="J253" s="24"/>
      <c r="K253" s="24"/>
      <c r="L253" s="32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>
        <f aca="true" t="shared" si="86" ref="AH253:AH263">(COUNTIF(C253:AG253,"1"))*1+(COUNTIF(C253:AG253,"0.5"))*0.5</f>
        <v>0</v>
      </c>
      <c r="AI253" s="24">
        <f aca="true" t="shared" si="87" ref="AI253:AI263">(COUNTIF(C253:AG253,"●"))*1</f>
        <v>0</v>
      </c>
      <c r="AJ253" s="24">
        <f aca="true" t="shared" si="88" ref="AJ253:AJ263">(COUNTIF(C253:AG253,"○"))*1</f>
        <v>0</v>
      </c>
      <c r="AK253" s="47">
        <f aca="true" t="shared" si="89" ref="AK253:AK263">(COUNTIF(C253:AG253,"☆")*1)</f>
        <v>0</v>
      </c>
      <c r="AL253" s="24">
        <f aca="true" t="shared" si="90" ref="AL253:AL263">(COUNTIF(C253:AG253,"△"))*1+(COUNTIF(C253:AG253,"△/2"))*0.5</f>
        <v>0</v>
      </c>
      <c r="AM253" s="48">
        <f>(COUNTIF(D253:AH253,"※"))*1</f>
        <v>0</v>
      </c>
      <c r="AN253" s="44"/>
      <c r="AO253" s="44"/>
      <c r="AP253" s="44"/>
      <c r="AQ253" s="44"/>
      <c r="AR253" s="44"/>
      <c r="AS253" s="44"/>
    </row>
    <row r="254" spans="1:45" ht="16.5" customHeight="1">
      <c r="A254" s="22">
        <v>2</v>
      </c>
      <c r="B254" s="23"/>
      <c r="C254" s="24"/>
      <c r="D254" s="24"/>
      <c r="E254" s="24"/>
      <c r="F254" s="24"/>
      <c r="G254" s="24"/>
      <c r="H254" s="24"/>
      <c r="I254" s="24"/>
      <c r="J254" s="24"/>
      <c r="K254" s="24"/>
      <c r="L254" s="32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>
        <f t="shared" si="86"/>
        <v>0</v>
      </c>
      <c r="AI254" s="24">
        <f t="shared" si="87"/>
        <v>0</v>
      </c>
      <c r="AJ254" s="24">
        <f t="shared" si="88"/>
        <v>0</v>
      </c>
      <c r="AK254" s="47">
        <f t="shared" si="89"/>
        <v>0</v>
      </c>
      <c r="AL254" s="24">
        <f t="shared" si="90"/>
        <v>0</v>
      </c>
      <c r="AM254" s="49"/>
      <c r="AN254" s="50"/>
      <c r="AO254" s="50"/>
      <c r="AP254" s="50"/>
      <c r="AQ254" s="50"/>
      <c r="AR254" s="50"/>
      <c r="AS254" s="50"/>
    </row>
    <row r="255" spans="1:45" ht="16.5" customHeight="1">
      <c r="A255" s="22">
        <v>3</v>
      </c>
      <c r="B255" s="23"/>
      <c r="C255" s="24"/>
      <c r="D255" s="24"/>
      <c r="E255" s="24"/>
      <c r="F255" s="24"/>
      <c r="G255" s="24"/>
      <c r="H255" s="24"/>
      <c r="I255" s="24"/>
      <c r="J255" s="24"/>
      <c r="K255" s="24"/>
      <c r="L255" s="32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>
        <f t="shared" si="86"/>
        <v>0</v>
      </c>
      <c r="AI255" s="24">
        <f t="shared" si="87"/>
        <v>0</v>
      </c>
      <c r="AJ255" s="24">
        <f t="shared" si="88"/>
        <v>0</v>
      </c>
      <c r="AK255" s="47">
        <f t="shared" si="89"/>
        <v>0</v>
      </c>
      <c r="AL255" s="24">
        <f t="shared" si="90"/>
        <v>0</v>
      </c>
      <c r="AM255" s="49"/>
      <c r="AN255" s="50"/>
      <c r="AO255" s="50"/>
      <c r="AP255" s="50"/>
      <c r="AQ255" s="50"/>
      <c r="AR255" s="50"/>
      <c r="AS255" s="50"/>
    </row>
    <row r="256" spans="1:45" ht="16.5" customHeight="1">
      <c r="A256" s="22">
        <v>4</v>
      </c>
      <c r="B256" s="23"/>
      <c r="C256" s="24"/>
      <c r="D256" s="24"/>
      <c r="E256" s="24"/>
      <c r="F256" s="24"/>
      <c r="G256" s="24"/>
      <c r="H256" s="24"/>
      <c r="I256" s="24"/>
      <c r="J256" s="24"/>
      <c r="K256" s="24"/>
      <c r="L256" s="32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>
        <f t="shared" si="86"/>
        <v>0</v>
      </c>
      <c r="AI256" s="24">
        <f t="shared" si="87"/>
        <v>0</v>
      </c>
      <c r="AJ256" s="24">
        <f t="shared" si="88"/>
        <v>0</v>
      </c>
      <c r="AK256" s="47">
        <f t="shared" si="89"/>
        <v>0</v>
      </c>
      <c r="AL256" s="24">
        <f t="shared" si="90"/>
        <v>0</v>
      </c>
      <c r="AM256" s="49"/>
      <c r="AN256" s="50"/>
      <c r="AO256" s="50"/>
      <c r="AP256" s="50"/>
      <c r="AQ256" s="50"/>
      <c r="AR256" s="50"/>
      <c r="AS256" s="50"/>
    </row>
    <row r="257" spans="1:45" ht="16.5" customHeight="1">
      <c r="A257" s="22">
        <v>5</v>
      </c>
      <c r="B257" s="23"/>
      <c r="C257" s="24"/>
      <c r="D257" s="24"/>
      <c r="E257" s="24"/>
      <c r="F257" s="24"/>
      <c r="G257" s="24"/>
      <c r="H257" s="24"/>
      <c r="I257" s="24"/>
      <c r="J257" s="24"/>
      <c r="K257" s="24"/>
      <c r="L257" s="32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>
        <f t="shared" si="86"/>
        <v>0</v>
      </c>
      <c r="AI257" s="24">
        <f t="shared" si="87"/>
        <v>0</v>
      </c>
      <c r="AJ257" s="24">
        <f t="shared" si="88"/>
        <v>0</v>
      </c>
      <c r="AK257" s="47">
        <f t="shared" si="89"/>
        <v>0</v>
      </c>
      <c r="AL257" s="24">
        <f t="shared" si="90"/>
        <v>0</v>
      </c>
      <c r="AM257" s="49"/>
      <c r="AN257" s="50"/>
      <c r="AO257" s="50"/>
      <c r="AP257" s="50"/>
      <c r="AQ257" s="50"/>
      <c r="AR257" s="50"/>
      <c r="AS257" s="50"/>
    </row>
    <row r="258" spans="1:45" ht="16.5" customHeight="1">
      <c r="A258" s="22">
        <v>6</v>
      </c>
      <c r="B258" s="23"/>
      <c r="C258" s="24"/>
      <c r="D258" s="24"/>
      <c r="E258" s="24"/>
      <c r="F258" s="24"/>
      <c r="G258" s="24"/>
      <c r="H258" s="24"/>
      <c r="I258" s="24"/>
      <c r="J258" s="24"/>
      <c r="K258" s="24"/>
      <c r="L258" s="32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>
        <f t="shared" si="86"/>
        <v>0</v>
      </c>
      <c r="AI258" s="24">
        <f t="shared" si="87"/>
        <v>0</v>
      </c>
      <c r="AJ258" s="24">
        <f t="shared" si="88"/>
        <v>0</v>
      </c>
      <c r="AK258" s="47">
        <f t="shared" si="89"/>
        <v>0</v>
      </c>
      <c r="AL258" s="24">
        <f t="shared" si="90"/>
        <v>0</v>
      </c>
      <c r="AM258" s="49"/>
      <c r="AN258" s="50"/>
      <c r="AO258" s="50"/>
      <c r="AP258" s="50"/>
      <c r="AQ258" s="50"/>
      <c r="AR258" s="50"/>
      <c r="AS258" s="50"/>
    </row>
    <row r="259" spans="1:45" ht="16.5" customHeight="1">
      <c r="A259" s="22">
        <v>7</v>
      </c>
      <c r="B259" s="23"/>
      <c r="C259" s="24"/>
      <c r="D259" s="24"/>
      <c r="E259" s="24"/>
      <c r="F259" s="24"/>
      <c r="G259" s="24"/>
      <c r="H259" s="24"/>
      <c r="I259" s="24"/>
      <c r="J259" s="24"/>
      <c r="K259" s="24"/>
      <c r="L259" s="32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>
        <f t="shared" si="86"/>
        <v>0</v>
      </c>
      <c r="AI259" s="24">
        <f t="shared" si="87"/>
        <v>0</v>
      </c>
      <c r="AJ259" s="24">
        <f t="shared" si="88"/>
        <v>0</v>
      </c>
      <c r="AK259" s="47">
        <f t="shared" si="89"/>
        <v>0</v>
      </c>
      <c r="AL259" s="24">
        <f t="shared" si="90"/>
        <v>0</v>
      </c>
      <c r="AM259" s="49"/>
      <c r="AN259" s="50"/>
      <c r="AO259" s="50"/>
      <c r="AP259" s="50"/>
      <c r="AQ259" s="50"/>
      <c r="AR259" s="50"/>
      <c r="AS259" s="50"/>
    </row>
    <row r="260" spans="1:45" ht="16.5" customHeight="1">
      <c r="A260" s="22">
        <v>8</v>
      </c>
      <c r="B260" s="23"/>
      <c r="C260" s="24"/>
      <c r="D260" s="24"/>
      <c r="E260" s="24"/>
      <c r="F260" s="24"/>
      <c r="G260" s="24"/>
      <c r="H260" s="24"/>
      <c r="I260" s="24"/>
      <c r="J260" s="24"/>
      <c r="K260" s="24"/>
      <c r="L260" s="32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>
        <f t="shared" si="86"/>
        <v>0</v>
      </c>
      <c r="AI260" s="24">
        <f t="shared" si="87"/>
        <v>0</v>
      </c>
      <c r="AJ260" s="24">
        <f t="shared" si="88"/>
        <v>0</v>
      </c>
      <c r="AK260" s="47">
        <f t="shared" si="89"/>
        <v>0</v>
      </c>
      <c r="AL260" s="24">
        <f t="shared" si="90"/>
        <v>0</v>
      </c>
      <c r="AM260" s="49"/>
      <c r="AN260" s="50"/>
      <c r="AO260" s="50"/>
      <c r="AP260" s="50"/>
      <c r="AQ260" s="50"/>
      <c r="AR260" s="50"/>
      <c r="AS260" s="50"/>
    </row>
    <row r="261" spans="1:45" ht="16.5" customHeight="1">
      <c r="A261" s="22">
        <v>9</v>
      </c>
      <c r="B261" s="23"/>
      <c r="C261" s="24"/>
      <c r="D261" s="24"/>
      <c r="E261" s="24"/>
      <c r="F261" s="24"/>
      <c r="G261" s="24"/>
      <c r="H261" s="24"/>
      <c r="I261" s="24"/>
      <c r="J261" s="24"/>
      <c r="K261" s="24"/>
      <c r="L261" s="32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>
        <f t="shared" si="86"/>
        <v>0</v>
      </c>
      <c r="AI261" s="24">
        <f t="shared" si="87"/>
        <v>0</v>
      </c>
      <c r="AJ261" s="24">
        <f t="shared" si="88"/>
        <v>0</v>
      </c>
      <c r="AK261" s="47">
        <f t="shared" si="89"/>
        <v>0</v>
      </c>
      <c r="AL261" s="24">
        <f t="shared" si="90"/>
        <v>0</v>
      </c>
      <c r="AM261" s="49"/>
      <c r="AN261" s="50"/>
      <c r="AO261" s="50"/>
      <c r="AP261" s="50"/>
      <c r="AQ261" s="50"/>
      <c r="AR261" s="50"/>
      <c r="AS261" s="50"/>
    </row>
    <row r="262" spans="1:45" ht="16.5" customHeight="1">
      <c r="A262" s="22">
        <v>10</v>
      </c>
      <c r="B262" s="23"/>
      <c r="C262" s="24"/>
      <c r="D262" s="24"/>
      <c r="E262" s="24"/>
      <c r="F262" s="24"/>
      <c r="G262" s="24"/>
      <c r="H262" s="24"/>
      <c r="I262" s="24"/>
      <c r="J262" s="24"/>
      <c r="K262" s="24"/>
      <c r="L262" s="32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>
        <f t="shared" si="86"/>
        <v>0</v>
      </c>
      <c r="AI262" s="24">
        <f t="shared" si="87"/>
        <v>0</v>
      </c>
      <c r="AJ262" s="24">
        <f t="shared" si="88"/>
        <v>0</v>
      </c>
      <c r="AK262" s="47">
        <f t="shared" si="89"/>
        <v>0</v>
      </c>
      <c r="AL262" s="24">
        <f t="shared" si="90"/>
        <v>0</v>
      </c>
      <c r="AM262" s="49"/>
      <c r="AN262" s="50"/>
      <c r="AO262" s="50"/>
      <c r="AP262" s="50"/>
      <c r="AQ262" s="50"/>
      <c r="AR262" s="50"/>
      <c r="AS262" s="50"/>
    </row>
    <row r="263" spans="1:45" ht="16.5" customHeight="1">
      <c r="A263" s="22"/>
      <c r="B263" s="23"/>
      <c r="C263" s="24"/>
      <c r="D263" s="24"/>
      <c r="E263" s="24"/>
      <c r="F263" s="24"/>
      <c r="G263" s="24"/>
      <c r="H263" s="24"/>
      <c r="I263" s="24"/>
      <c r="J263" s="24"/>
      <c r="K263" s="24"/>
      <c r="L263" s="32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>
        <f t="shared" si="86"/>
        <v>0</v>
      </c>
      <c r="AI263" s="24">
        <f t="shared" si="87"/>
        <v>0</v>
      </c>
      <c r="AJ263" s="24">
        <f t="shared" si="88"/>
        <v>0</v>
      </c>
      <c r="AK263" s="47">
        <f t="shared" si="89"/>
        <v>0</v>
      </c>
      <c r="AL263" s="24">
        <f t="shared" si="90"/>
        <v>0</v>
      </c>
      <c r="AM263" s="49"/>
      <c r="AN263" s="50"/>
      <c r="AO263" s="50"/>
      <c r="AP263" s="50"/>
      <c r="AQ263" s="50"/>
      <c r="AR263" s="50"/>
      <c r="AS263" s="50"/>
    </row>
    <row r="264" spans="1:45" ht="16.5" customHeight="1">
      <c r="A264" s="22">
        <f>IF(B264="","",ROW()-5)</f>
      </c>
      <c r="B264" s="23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>
        <f>SUM(AH253:AH263)</f>
        <v>0</v>
      </c>
      <c r="AI264" s="24">
        <f>SUM(AI253:AI261)</f>
        <v>0</v>
      </c>
      <c r="AJ264" s="24">
        <f>SUM(AJ253:AJ261)</f>
        <v>0</v>
      </c>
      <c r="AK264" s="24">
        <f>SUM(AK253:AK261)</f>
        <v>0</v>
      </c>
      <c r="AL264" s="24">
        <f>SUM(AL253:AL261)</f>
        <v>0</v>
      </c>
      <c r="AM264" s="24">
        <f>SUM(AM253:AM261)</f>
        <v>0</v>
      </c>
      <c r="AN264" s="50"/>
      <c r="AO264" s="50"/>
      <c r="AP264" s="50"/>
      <c r="AQ264" s="50"/>
      <c r="AR264" s="50"/>
      <c r="AS264" s="50"/>
    </row>
    <row r="265" spans="1:45" s="4" customFormat="1" ht="16.5" customHeight="1">
      <c r="A265" s="25" t="s">
        <v>15</v>
      </c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51"/>
      <c r="AM265" s="52"/>
      <c r="AN265" s="53"/>
      <c r="AO265" s="53"/>
      <c r="AP265" s="53"/>
      <c r="AQ265" s="53"/>
      <c r="AR265" s="53"/>
      <c r="AS265" s="53"/>
    </row>
    <row r="266" spans="1:45" s="4" customFormat="1" ht="29.25" customHeight="1">
      <c r="A266" s="26" t="s">
        <v>16</v>
      </c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53"/>
      <c r="AN266" s="53"/>
      <c r="AO266" s="53"/>
      <c r="AP266" s="53"/>
      <c r="AQ266" s="53"/>
      <c r="AR266" s="53"/>
      <c r="AS266" s="53"/>
    </row>
  </sheetData>
  <sheetProtection/>
  <mergeCells count="133">
    <mergeCell ref="A1:B1"/>
    <mergeCell ref="C1:E1"/>
    <mergeCell ref="G1:H1"/>
    <mergeCell ref="A2:B2"/>
    <mergeCell ref="C2:E2"/>
    <mergeCell ref="G2:H2"/>
    <mergeCell ref="J2:O2"/>
    <mergeCell ref="A3:AL3"/>
    <mergeCell ref="A4:D4"/>
    <mergeCell ref="A17:AL17"/>
    <mergeCell ref="A23:B23"/>
    <mergeCell ref="C23:E23"/>
    <mergeCell ref="G23:H23"/>
    <mergeCell ref="A24:B24"/>
    <mergeCell ref="C24:E24"/>
    <mergeCell ref="G24:H24"/>
    <mergeCell ref="A25:AL25"/>
    <mergeCell ref="A26:D26"/>
    <mergeCell ref="A41:AL41"/>
    <mergeCell ref="A47:B47"/>
    <mergeCell ref="C47:E47"/>
    <mergeCell ref="G47:H47"/>
    <mergeCell ref="A48:B48"/>
    <mergeCell ref="C48:E48"/>
    <mergeCell ref="G48:H48"/>
    <mergeCell ref="A49:AL49"/>
    <mergeCell ref="A50:D50"/>
    <mergeCell ref="A65:AL65"/>
    <mergeCell ref="A69:B69"/>
    <mergeCell ref="C69:E69"/>
    <mergeCell ref="G69:H69"/>
    <mergeCell ref="A70:B70"/>
    <mergeCell ref="C70:E70"/>
    <mergeCell ref="G70:H70"/>
    <mergeCell ref="A71:AL71"/>
    <mergeCell ref="A72:D72"/>
    <mergeCell ref="A87:AL87"/>
    <mergeCell ref="A90:B90"/>
    <mergeCell ref="C90:E90"/>
    <mergeCell ref="G90:H90"/>
    <mergeCell ref="A91:B91"/>
    <mergeCell ref="C91:E91"/>
    <mergeCell ref="G91:H91"/>
    <mergeCell ref="A92:AL92"/>
    <mergeCell ref="A93:D93"/>
    <mergeCell ref="A108:AL108"/>
    <mergeCell ref="A112:B112"/>
    <mergeCell ref="C112:E112"/>
    <mergeCell ref="G112:H112"/>
    <mergeCell ref="A113:B113"/>
    <mergeCell ref="C113:E113"/>
    <mergeCell ref="G113:H113"/>
    <mergeCell ref="A114:AL114"/>
    <mergeCell ref="A115:D115"/>
    <mergeCell ref="A130:AL130"/>
    <mergeCell ref="A134:B134"/>
    <mergeCell ref="C134:E134"/>
    <mergeCell ref="G134:H134"/>
    <mergeCell ref="A135:B135"/>
    <mergeCell ref="C135:E135"/>
    <mergeCell ref="G135:H135"/>
    <mergeCell ref="A136:AL136"/>
    <mergeCell ref="A137:D137"/>
    <mergeCell ref="A152:AL152"/>
    <mergeCell ref="A157:B157"/>
    <mergeCell ref="C157:E157"/>
    <mergeCell ref="G157:H157"/>
    <mergeCell ref="A158:B158"/>
    <mergeCell ref="C158:E158"/>
    <mergeCell ref="G158:H158"/>
    <mergeCell ref="A159:AL159"/>
    <mergeCell ref="A160:D160"/>
    <mergeCell ref="A175:AL175"/>
    <mergeCell ref="A179:B179"/>
    <mergeCell ref="C179:E179"/>
    <mergeCell ref="G179:H179"/>
    <mergeCell ref="A180:B180"/>
    <mergeCell ref="C180:E180"/>
    <mergeCell ref="G180:H180"/>
    <mergeCell ref="A181:AL181"/>
    <mergeCell ref="A182:D182"/>
    <mergeCell ref="A197:AL197"/>
    <mergeCell ref="A202:B202"/>
    <mergeCell ref="C202:E202"/>
    <mergeCell ref="G202:H202"/>
    <mergeCell ref="A203:B203"/>
    <mergeCell ref="C203:E203"/>
    <mergeCell ref="G203:H203"/>
    <mergeCell ref="A204:AL204"/>
    <mergeCell ref="A205:D205"/>
    <mergeCell ref="A220:AL220"/>
    <mergeCell ref="A224:B224"/>
    <mergeCell ref="C224:E224"/>
    <mergeCell ref="G224:H224"/>
    <mergeCell ref="A225:B225"/>
    <mergeCell ref="C225:E225"/>
    <mergeCell ref="G225:H225"/>
    <mergeCell ref="A226:AL226"/>
    <mergeCell ref="A227:D227"/>
    <mergeCell ref="A242:AL242"/>
    <mergeCell ref="A247:B247"/>
    <mergeCell ref="C247:E247"/>
    <mergeCell ref="G247:H247"/>
    <mergeCell ref="A248:B248"/>
    <mergeCell ref="C248:E248"/>
    <mergeCell ref="G248:H248"/>
    <mergeCell ref="A249:AL249"/>
    <mergeCell ref="A250:D250"/>
    <mergeCell ref="A265:AL265"/>
    <mergeCell ref="A5:A6"/>
    <mergeCell ref="A27:A28"/>
    <mergeCell ref="A51:A52"/>
    <mergeCell ref="A73:A74"/>
    <mergeCell ref="A94:A95"/>
    <mergeCell ref="A116:A117"/>
    <mergeCell ref="A138:A139"/>
    <mergeCell ref="A161:A162"/>
    <mergeCell ref="A183:A184"/>
    <mergeCell ref="A206:A207"/>
    <mergeCell ref="A228:A229"/>
    <mergeCell ref="A251:A252"/>
    <mergeCell ref="B5:B6"/>
    <mergeCell ref="B27:B28"/>
    <mergeCell ref="B51:B52"/>
    <mergeCell ref="B73:B74"/>
    <mergeCell ref="B94:B95"/>
    <mergeCell ref="B116:B117"/>
    <mergeCell ref="B138:B139"/>
    <mergeCell ref="B161:B162"/>
    <mergeCell ref="B183:B184"/>
    <mergeCell ref="B206:B207"/>
    <mergeCell ref="B228:B229"/>
    <mergeCell ref="B251:B252"/>
  </mergeCells>
  <conditionalFormatting sqref="C5:AG6">
    <cfRule type="expression" priority="1" dxfId="0" stopIfTrue="1">
      <formula>C$5="六"</formula>
    </cfRule>
    <cfRule type="expression" priority="2" dxfId="1" stopIfTrue="1">
      <formula>C$5="日"</formula>
    </cfRule>
  </conditionalFormatting>
  <conditionalFormatting sqref="C27:AG28 AG51">
    <cfRule type="expression" priority="3" dxfId="0" stopIfTrue="1">
      <formula>C$27="六"</formula>
    </cfRule>
    <cfRule type="expression" priority="4" dxfId="1" stopIfTrue="1">
      <formula>C$27="日"</formula>
    </cfRule>
  </conditionalFormatting>
  <conditionalFormatting sqref="S52:AG52 C51:R52 S51:AF51">
    <cfRule type="expression" priority="7" dxfId="0" stopIfTrue="1">
      <formula>C$51="六"</formula>
    </cfRule>
    <cfRule type="expression" priority="8" dxfId="1" stopIfTrue="1">
      <formula>C$51="日"</formula>
    </cfRule>
  </conditionalFormatting>
  <conditionalFormatting sqref="C73:AG74">
    <cfRule type="expression" priority="5" dxfId="0" stopIfTrue="1">
      <formula>C$73="六"</formula>
    </cfRule>
    <cfRule type="expression" priority="6" dxfId="1" stopIfTrue="1">
      <formula>C$73="日"</formula>
    </cfRule>
  </conditionalFormatting>
  <conditionalFormatting sqref="C94:AG95">
    <cfRule type="expression" priority="11" dxfId="0" stopIfTrue="1">
      <formula>C$94="六"</formula>
    </cfRule>
    <cfRule type="expression" priority="12" dxfId="1" stopIfTrue="1">
      <formula>C$94="日"</formula>
    </cfRule>
  </conditionalFormatting>
  <conditionalFormatting sqref="C116:AG117">
    <cfRule type="expression" priority="9" dxfId="0" stopIfTrue="1">
      <formula>C$116="六"</formula>
    </cfRule>
    <cfRule type="expression" priority="10" dxfId="1" stopIfTrue="1">
      <formula>C$116="日"</formula>
    </cfRule>
  </conditionalFormatting>
  <conditionalFormatting sqref="C138:AG139">
    <cfRule type="expression" priority="13" dxfId="0" stopIfTrue="1">
      <formula>C$138="六"</formula>
    </cfRule>
    <cfRule type="expression" priority="14" dxfId="1" stopIfTrue="1">
      <formula>C$138="日"</formula>
    </cfRule>
  </conditionalFormatting>
  <conditionalFormatting sqref="C161:AG162">
    <cfRule type="expression" priority="15" dxfId="0" stopIfTrue="1">
      <formula>C$161="六"</formula>
    </cfRule>
    <cfRule type="expression" priority="16" dxfId="1" stopIfTrue="1">
      <formula>C$161="日"</formula>
    </cfRule>
  </conditionalFormatting>
  <conditionalFormatting sqref="C183:AG184">
    <cfRule type="expression" priority="17" dxfId="0" stopIfTrue="1">
      <formula>C$183="六"</formula>
    </cfRule>
    <cfRule type="expression" priority="18" dxfId="1" stopIfTrue="1">
      <formula>C$183="日"</formula>
    </cfRule>
  </conditionalFormatting>
  <conditionalFormatting sqref="C206:AG207">
    <cfRule type="expression" priority="19" dxfId="0" stopIfTrue="1">
      <formula>C$206="六"</formula>
    </cfRule>
    <cfRule type="expression" priority="20" dxfId="1" stopIfTrue="1">
      <formula>C$206="日"</formula>
    </cfRule>
  </conditionalFormatting>
  <conditionalFormatting sqref="C228:AG229">
    <cfRule type="expression" priority="21" dxfId="0" stopIfTrue="1">
      <formula>C$228="六"</formula>
    </cfRule>
    <cfRule type="expression" priority="22" dxfId="1" stopIfTrue="1">
      <formula>C$228="日"</formula>
    </cfRule>
  </conditionalFormatting>
  <conditionalFormatting sqref="C251:AG252">
    <cfRule type="expression" priority="23" dxfId="0" stopIfTrue="1">
      <formula>C$251="六"</formula>
    </cfRule>
    <cfRule type="expression" priority="24" dxfId="1" stopIfTrue="1">
      <formula>C$251="日"</formula>
    </cfRule>
  </conditionalFormatting>
  <dataValidations count="4">
    <dataValidation type="list" allowBlank="1" showInputMessage="1" showErrorMessage="1" promptTitle="   考勤表" prompt="1或0.5   出勤&#10;●       婚假&#10;○       事假&#10;☆       病假&#10;△或△/2 外地出差&#10;※       丧假" sqref="C7:S7 T7:V7 W7:X7 Y7:AA7 AB7:AG7 G29:L29 M29:R29 S29:W29 X29:AC29 AD29:AG29 C53:AG64 C185:AG196 C75:AG86 C96:AG107 C118:AG129 C140:AG151 C163:AG174 C208:AG219 C230:AG241 C253:AG264 G30:L40 M30:R40 C29:F40 S30:AG40 C8:AG16">
      <formula1>"1,0.5,●,○,☆,△,▲,×,※,◇,◆,◎"</formula1>
    </dataValidation>
    <dataValidation type="list" allowBlank="1" showInputMessage="1" showErrorMessage="1" sqref="C23:E23">
      <formula1>"2021,2020"</formula1>
    </dataValidation>
    <dataValidation type="list" allowBlank="1" showInputMessage="1" showErrorMessage="1" sqref="C24:E24 C47:E47 C48:E48 C69:E69 C70:E70 C90:E90 C91:E91 C112:E112 C113:E113 C134:E134 C135:E135 C157:E157 C158:E158 C179:E179 C180:E180 C202:E202 C203:E203 C224:E224 C225:E225 C247:E247 C248:E248 C1:E2">
      <formula1>"2020,2021"</formula1>
    </dataValidation>
    <dataValidation type="list" allowBlank="1" showInputMessage="1" showErrorMessage="1" sqref="G1:H2 G23:H24 G47:H48 G69:H70 G157:H158 G179:H180 G247:H248 G90:H91 G112:H113 G134:H135 G202:H203 G224:H225">
      <formula1>"1,2,3,4,5,6,7,8,9,10,11,12"</formula1>
    </dataValidation>
  </dataValidations>
  <printOptions horizontalCentered="1"/>
  <pageMargins left="0.08" right="0.08" top="0.47" bottom="0.24" header="0.47" footer="0.24"/>
  <pageSetup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6" sqref="F16:F17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烟然</cp:lastModifiedBy>
  <cp:lastPrinted>2011-10-03T08:03:17Z</cp:lastPrinted>
  <dcterms:created xsi:type="dcterms:W3CDTF">2009-08-22T08:41:01Z</dcterms:created>
  <dcterms:modified xsi:type="dcterms:W3CDTF">2021-04-20T07:59:35Z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2052-10.1.0.7565</vt:lpwstr>
  </property>
</Properties>
</file>