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 activeTab="1"/>
  </bookViews>
  <sheets>
    <sheet name="sample" sheetId="2" r:id="rId1"/>
    <sheet name="7" sheetId="1" r:id="rId2"/>
  </sheets>
  <definedNames>
    <definedName name="aaa">IF(sample!XES1="员工",0,IF(sample!XES1="组长",500,IF(sample!XET1048576="人事",300,IF(sample!XET1048576="经理",1500,IF(sample!XET1048576="生产经理",1000,IF(sample!XET1048576="开发",800,IF(sample!XET1048576="开发主管",900,IF(sample!XET1048576="QC",300))))))))</definedName>
    <definedName name="bbb">IF(sample!XES1048574="QC主管",900,IF(sample!XES1048574="业务",900))</definedName>
    <definedName name="_xlnm.Print_Titles" localSheetId="0">sample!$1:$3</definedName>
  </definedNames>
  <calcPr calcId="144525" fullCalcOnLoad="1"/>
</workbook>
</file>

<file path=xl/sharedStrings.xml><?xml version="1.0" encoding="utf-8"?>
<sst xmlns="http://schemas.openxmlformats.org/spreadsheetml/2006/main" count="154" uniqueCount="95">
  <si>
    <t>工 资 表</t>
  </si>
  <si>
    <t>姓名</t>
  </si>
  <si>
    <t>职称</t>
  </si>
  <si>
    <t>月薪</t>
  </si>
  <si>
    <t>时薪</t>
  </si>
  <si>
    <t>出勤时间</t>
  </si>
  <si>
    <t>所得薪资</t>
  </si>
  <si>
    <t>扣款</t>
  </si>
  <si>
    <t>应得薪资</t>
  </si>
  <si>
    <t>个人
扣税</t>
  </si>
  <si>
    <t>实发薪资</t>
  </si>
  <si>
    <t>员工签名</t>
  </si>
  <si>
    <t>应出勤天数</t>
  </si>
  <si>
    <t>出勤天数</t>
  </si>
  <si>
    <t>平时加班时数</t>
  </si>
  <si>
    <t>周末加班时数</t>
  </si>
  <si>
    <t>国假天数</t>
  </si>
  <si>
    <t>正班薪资</t>
  </si>
  <si>
    <t>平时加班薪资</t>
  </si>
  <si>
    <t>周末加班薪资</t>
  </si>
  <si>
    <t>国假薪资</t>
  </si>
  <si>
    <t>岗位津贴</t>
  </si>
  <si>
    <t>全勤补贴</t>
  </si>
  <si>
    <t>全勤奖</t>
  </si>
  <si>
    <t>事假缺勤扣款</t>
  </si>
  <si>
    <t>社保
费用</t>
  </si>
  <si>
    <t>xxx</t>
  </si>
  <si>
    <t>员工</t>
  </si>
  <si>
    <t>endgz</t>
  </si>
  <si>
    <t>合计：</t>
  </si>
  <si>
    <t>会计：</t>
  </si>
  <si>
    <t>批准：</t>
  </si>
  <si>
    <t>人员编号</t>
  </si>
  <si>
    <t>部门</t>
  </si>
  <si>
    <t>白班(时)</t>
  </si>
  <si>
    <t>晚班(时)</t>
  </si>
  <si>
    <t>应出勤(天)</t>
  </si>
  <si>
    <t>实出勤(天)</t>
  </si>
  <si>
    <t>平时加班(时)</t>
  </si>
  <si>
    <t>公休加班(时)</t>
  </si>
  <si>
    <t>节日加班(时)</t>
  </si>
  <si>
    <t>事假(时)</t>
  </si>
  <si>
    <t>病假(时)</t>
  </si>
  <si>
    <t>年假(时)</t>
  </si>
  <si>
    <t>婚假(时)</t>
  </si>
  <si>
    <t>出差(时)</t>
  </si>
  <si>
    <t>外出(时)</t>
  </si>
  <si>
    <t>外出次(次)</t>
  </si>
  <si>
    <t>迟到(分)</t>
  </si>
  <si>
    <t>早退(分)</t>
  </si>
  <si>
    <t>缺勤(时)</t>
  </si>
  <si>
    <t>缺勤次数(次)</t>
  </si>
  <si>
    <t>应签到(次)</t>
  </si>
  <si>
    <t>未签到(次)</t>
  </si>
  <si>
    <t>出勤率(%)</t>
  </si>
  <si>
    <t xml:space="preserve">002               </t>
  </si>
  <si>
    <t>xxxxxx</t>
  </si>
  <si>
    <t xml:space="preserve">003               </t>
  </si>
  <si>
    <t xml:space="preserve">005               </t>
  </si>
  <si>
    <t xml:space="preserve">010               </t>
  </si>
  <si>
    <t xml:space="preserve">012               </t>
  </si>
  <si>
    <t xml:space="preserve">014               </t>
  </si>
  <si>
    <t xml:space="preserve">015               </t>
  </si>
  <si>
    <t xml:space="preserve">016               </t>
  </si>
  <si>
    <t xml:space="preserve">018               </t>
  </si>
  <si>
    <t xml:space="preserve">019               </t>
  </si>
  <si>
    <t xml:space="preserve">022               </t>
  </si>
  <si>
    <t xml:space="preserve">023               </t>
  </si>
  <si>
    <t xml:space="preserve">028               </t>
  </si>
  <si>
    <t xml:space="preserve">029               </t>
  </si>
  <si>
    <t xml:space="preserve">032               </t>
  </si>
  <si>
    <t xml:space="preserve">033               </t>
  </si>
  <si>
    <t xml:space="preserve">034               </t>
  </si>
  <si>
    <t xml:space="preserve">035               </t>
  </si>
  <si>
    <t xml:space="preserve">036               </t>
  </si>
  <si>
    <t xml:space="preserve">2001              </t>
  </si>
  <si>
    <t xml:space="preserve">2002              </t>
  </si>
  <si>
    <t xml:space="preserve">2003              </t>
  </si>
  <si>
    <t xml:space="preserve">2005              </t>
  </si>
  <si>
    <t xml:space="preserve">2007              </t>
  </si>
  <si>
    <t xml:space="preserve">2008              </t>
  </si>
  <si>
    <t xml:space="preserve">2010              </t>
  </si>
  <si>
    <t xml:space="preserve">1001              </t>
  </si>
  <si>
    <t xml:space="preserve">1003              </t>
  </si>
  <si>
    <t xml:space="preserve">1004              </t>
  </si>
  <si>
    <t xml:space="preserve">1007              </t>
  </si>
  <si>
    <t xml:space="preserve">1010              </t>
  </si>
  <si>
    <t xml:space="preserve">025               </t>
  </si>
  <si>
    <t xml:space="preserve">1002              </t>
  </si>
  <si>
    <t xml:space="preserve">2004              </t>
  </si>
  <si>
    <t xml:space="preserve">026               </t>
  </si>
  <si>
    <t xml:space="preserve">027               </t>
  </si>
  <si>
    <t xml:space="preserve">1011              </t>
  </si>
  <si>
    <t>记录数:37</t>
  </si>
  <si>
    <t/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</si>
</sst>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.00_);[Red]\(0.00\)"/>
    <numFmt numFmtId="178" formatCode="0.00_ "/>
    <numFmt numFmtId="179" formatCode="0.0_ "/>
    <numFmt numFmtId="180" formatCode="0_ "/>
  </numFmts>
  <fonts count="27">
    <font>
      <sz val="12"/>
      <name val="宋体"/>
      <charset val="134"/>
    </font>
    <font>
      <sz val="10"/>
      <name val="黑体"/>
      <family val="3"/>
      <charset val="134"/>
    </font>
    <font>
      <sz val="10"/>
      <color theme="0"/>
      <name val="黑体"/>
      <family val="3"/>
      <charset val="134"/>
    </font>
    <font>
      <sz val="10"/>
      <name val="宋体"/>
      <charset val="134"/>
    </font>
    <font>
      <b/>
      <sz val="20"/>
      <color theme="4" tint="-0.249977111117893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2"/>
      <color indexed="9"/>
      <name val="宋体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theme="4" tint="0.399945066682943"/>
      </left>
      <right style="thin">
        <color theme="4" tint="0.399945066682943"/>
      </right>
      <top style="thin">
        <color theme="4" tint="0.399945066682943"/>
      </top>
      <bottom style="thin">
        <color theme="4" tint="0.3999450666829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0" fillId="0" borderId="0"/>
    <xf numFmtId="41" fontId="0" fillId="0" borderId="0" applyFont="0" applyFill="0" applyBorder="0" applyAlignment="0" applyProtection="0"/>
    <xf numFmtId="0" fontId="10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3" fillId="23" borderId="8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3" fillId="12" borderId="2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0" xfId="5" applyFont="1"/>
    <xf numFmtId="0" fontId="3" fillId="5" borderId="0" xfId="5" applyFont="1" applyFill="1"/>
    <xf numFmtId="0" fontId="0" fillId="0" borderId="0" xfId="5" applyAlignment="1">
      <alignment shrinkToFit="1"/>
    </xf>
    <xf numFmtId="0" fontId="0" fillId="4" borderId="0" xfId="5" applyFill="1"/>
    <xf numFmtId="0" fontId="0" fillId="4" borderId="0" xfId="5" applyFill="1" applyAlignment="1">
      <alignment shrinkToFit="1"/>
    </xf>
    <xf numFmtId="178" fontId="0" fillId="4" borderId="0" xfId="5" applyNumberFormat="1" applyFill="1"/>
    <xf numFmtId="178" fontId="0" fillId="4" borderId="0" xfId="5" applyNumberFormat="1" applyFill="1" applyAlignment="1">
      <alignment shrinkToFit="1"/>
    </xf>
    <xf numFmtId="0" fontId="0" fillId="4" borderId="0" xfId="5" applyNumberFormat="1" applyFill="1"/>
    <xf numFmtId="176" fontId="0" fillId="4" borderId="0" xfId="5" applyNumberFormat="1" applyFill="1"/>
    <xf numFmtId="177" fontId="0" fillId="4" borderId="0" xfId="5" applyNumberFormat="1" applyFill="1"/>
    <xf numFmtId="179" fontId="0" fillId="4" borderId="0" xfId="5" applyNumberFormat="1" applyFill="1"/>
    <xf numFmtId="0" fontId="0" fillId="0" borderId="0" xfId="5"/>
    <xf numFmtId="0" fontId="4" fillId="4" borderId="1" xfId="5" applyFont="1" applyFill="1" applyBorder="1" applyAlignment="1">
      <alignment horizontal="center" vertical="center"/>
    </xf>
    <xf numFmtId="0" fontId="5" fillId="6" borderId="1" xfId="5" applyFont="1" applyFill="1" applyBorder="1" applyAlignment="1">
      <alignment horizontal="center" vertical="center"/>
    </xf>
    <xf numFmtId="0" fontId="5" fillId="6" borderId="1" xfId="5" applyFont="1" applyFill="1" applyBorder="1" applyAlignment="1">
      <alignment horizontal="center" vertical="center" shrinkToFit="1"/>
    </xf>
    <xf numFmtId="178" fontId="5" fillId="6" borderId="1" xfId="5" applyNumberFormat="1" applyFont="1" applyFill="1" applyBorder="1" applyAlignment="1">
      <alignment horizontal="center" vertical="center"/>
    </xf>
    <xf numFmtId="178" fontId="5" fillId="6" borderId="1" xfId="5" applyNumberFormat="1" applyFont="1" applyFill="1" applyBorder="1" applyAlignment="1">
      <alignment horizontal="center" vertical="center" shrinkToFit="1"/>
    </xf>
    <xf numFmtId="0" fontId="5" fillId="6" borderId="1" xfId="5" applyNumberFormat="1" applyFont="1" applyFill="1" applyBorder="1" applyAlignment="1">
      <alignment horizontal="center" vertical="center" wrapText="1"/>
    </xf>
    <xf numFmtId="0" fontId="5" fillId="6" borderId="1" xfId="5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180" fontId="3" fillId="3" borderId="1" xfId="5" applyNumberFormat="1" applyFont="1" applyFill="1" applyBorder="1" applyAlignment="1">
      <alignment horizontal="center" vertical="center"/>
    </xf>
    <xf numFmtId="178" fontId="3" fillId="3" borderId="1" xfId="5" applyNumberFormat="1" applyFont="1" applyFill="1" applyBorder="1" applyAlignment="1">
      <alignment horizontal="center" vertical="center" shrinkToFit="1"/>
    </xf>
    <xf numFmtId="0" fontId="3" fillId="3" borderId="1" xfId="5" applyNumberFormat="1" applyFont="1" applyFill="1" applyBorder="1" applyAlignment="1">
      <alignment horizontal="center" vertical="center"/>
    </xf>
    <xf numFmtId="0" fontId="3" fillId="3" borderId="1" xfId="5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180" fontId="3" fillId="4" borderId="1" xfId="5" applyNumberFormat="1" applyFont="1" applyFill="1" applyBorder="1" applyAlignment="1">
      <alignment horizontal="center" vertical="center"/>
    </xf>
    <xf numFmtId="178" fontId="3" fillId="4" borderId="1" xfId="5" applyNumberFormat="1" applyFont="1" applyFill="1" applyBorder="1" applyAlignment="1">
      <alignment horizontal="center" vertical="center" shrinkToFit="1"/>
    </xf>
    <xf numFmtId="0" fontId="3" fillId="4" borderId="1" xfId="5" applyNumberFormat="1" applyFont="1" applyFill="1" applyBorder="1" applyAlignment="1">
      <alignment horizontal="center" vertical="center"/>
    </xf>
    <xf numFmtId="0" fontId="3" fillId="4" borderId="1" xfId="5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178" fontId="0" fillId="3" borderId="1" xfId="5" applyNumberFormat="1" applyFont="1" applyFill="1" applyBorder="1" applyAlignment="1">
      <alignment horizontal="right" vertical="center" shrinkToFit="1"/>
    </xf>
    <xf numFmtId="178" fontId="0" fillId="3" borderId="1" xfId="5" applyNumberFormat="1" applyFill="1" applyBorder="1" applyAlignment="1">
      <alignment horizontal="right" vertical="center" shrinkToFit="1"/>
    </xf>
    <xf numFmtId="0" fontId="0" fillId="4" borderId="0" xfId="5" applyFill="1" applyAlignment="1">
      <alignment horizontal="center"/>
    </xf>
    <xf numFmtId="0" fontId="0" fillId="4" borderId="0" xfId="5" applyFill="1" applyAlignment="1">
      <alignment horizontal="center" shrinkToFit="1"/>
    </xf>
    <xf numFmtId="178" fontId="0" fillId="4" borderId="0" xfId="5" applyNumberFormat="1" applyFont="1" applyFill="1" applyAlignment="1">
      <alignment horizontal="center"/>
    </xf>
    <xf numFmtId="178" fontId="0" fillId="4" borderId="0" xfId="5" applyNumberFormat="1" applyFill="1" applyAlignment="1">
      <alignment horizontal="center" shrinkToFit="1"/>
    </xf>
    <xf numFmtId="0" fontId="0" fillId="4" borderId="0" xfId="5" applyNumberFormat="1" applyFill="1" applyAlignment="1">
      <alignment horizontal="center"/>
    </xf>
    <xf numFmtId="178" fontId="5" fillId="6" borderId="1" xfId="5" applyNumberFormat="1" applyFont="1" applyFill="1" applyBorder="1" applyAlignment="1">
      <alignment horizontal="center" vertical="center" wrapText="1"/>
    </xf>
    <xf numFmtId="176" fontId="5" fillId="6" borderId="1" xfId="5" applyNumberFormat="1" applyFont="1" applyFill="1" applyBorder="1" applyAlignment="1">
      <alignment horizontal="center" vertical="center" wrapText="1"/>
    </xf>
    <xf numFmtId="178" fontId="3" fillId="3" borderId="1" xfId="5" applyNumberFormat="1" applyFont="1" applyFill="1" applyBorder="1" applyAlignment="1">
      <alignment horizontal="center" vertical="center"/>
    </xf>
    <xf numFmtId="176" fontId="3" fillId="3" borderId="1" xfId="5" applyNumberFormat="1" applyFont="1" applyFill="1" applyBorder="1" applyAlignment="1">
      <alignment horizontal="center" vertical="center"/>
    </xf>
    <xf numFmtId="178" fontId="3" fillId="4" borderId="1" xfId="5" applyNumberFormat="1" applyFont="1" applyFill="1" applyBorder="1" applyAlignment="1">
      <alignment horizontal="center" vertical="center"/>
    </xf>
    <xf numFmtId="176" fontId="3" fillId="4" borderId="1" xfId="5" applyNumberFormat="1" applyFont="1" applyFill="1" applyBorder="1" applyAlignment="1">
      <alignment horizontal="center" vertical="center"/>
    </xf>
    <xf numFmtId="178" fontId="0" fillId="4" borderId="0" xfId="5" applyNumberFormat="1" applyFill="1" applyAlignment="1">
      <alignment horizontal="center"/>
    </xf>
    <xf numFmtId="176" fontId="0" fillId="4" borderId="0" xfId="5" applyNumberFormat="1" applyFill="1" applyAlignment="1">
      <alignment horizontal="center"/>
    </xf>
    <xf numFmtId="177" fontId="5" fillId="6" borderId="1" xfId="5" applyNumberFormat="1" applyFont="1" applyFill="1" applyBorder="1" applyAlignment="1">
      <alignment horizontal="center" vertical="center" wrapText="1"/>
    </xf>
    <xf numFmtId="179" fontId="5" fillId="6" borderId="1" xfId="5" applyNumberFormat="1" applyFont="1" applyFill="1" applyBorder="1" applyAlignment="1">
      <alignment horizontal="center" vertical="center" wrapText="1"/>
    </xf>
    <xf numFmtId="177" fontId="3" fillId="3" borderId="1" xfId="5" applyNumberFormat="1" applyFont="1" applyFill="1" applyBorder="1" applyAlignment="1">
      <alignment horizontal="center" vertical="center" shrinkToFit="1"/>
    </xf>
    <xf numFmtId="179" fontId="3" fillId="3" borderId="1" xfId="5" applyNumberFormat="1" applyFont="1" applyFill="1" applyBorder="1" applyAlignment="1">
      <alignment horizontal="center" vertical="center"/>
    </xf>
    <xf numFmtId="0" fontId="3" fillId="4" borderId="0" xfId="5" applyFont="1" applyFill="1"/>
    <xf numFmtId="177" fontId="3" fillId="4" borderId="1" xfId="5" applyNumberFormat="1" applyFont="1" applyFill="1" applyBorder="1" applyAlignment="1">
      <alignment horizontal="center" vertical="center" shrinkToFit="1"/>
    </xf>
    <xf numFmtId="179" fontId="3" fillId="4" borderId="1" xfId="5" applyNumberFormat="1" applyFont="1" applyFill="1" applyBorder="1" applyAlignment="1">
      <alignment horizontal="center" vertical="center"/>
    </xf>
    <xf numFmtId="178" fontId="0" fillId="3" borderId="1" xfId="5" applyNumberFormat="1" applyFill="1" applyBorder="1" applyAlignment="1">
      <alignment horizontal="center" vertical="center" shrinkToFit="1"/>
    </xf>
    <xf numFmtId="179" fontId="0" fillId="3" borderId="1" xfId="5" applyNumberFormat="1" applyFill="1" applyBorder="1" applyAlignment="1">
      <alignment horizontal="center" vertical="center" shrinkToFit="1"/>
    </xf>
    <xf numFmtId="0" fontId="0" fillId="3" borderId="1" xfId="5" applyFill="1" applyBorder="1" applyAlignment="1">
      <alignment horizontal="center" vertical="center" shrinkToFit="1"/>
    </xf>
    <xf numFmtId="177" fontId="0" fillId="4" borderId="0" xfId="5" applyNumberFormat="1" applyFon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下郑工艺工资表3月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99CC"/>
      <color rgb="002F75B5"/>
      <color rgb="00FFFFFF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H25"/>
  <sheetViews>
    <sheetView zoomScale="90" zoomScaleNormal="90" workbookViewId="0">
      <selection activeCell="S25" sqref="S25"/>
    </sheetView>
  </sheetViews>
  <sheetFormatPr defaultColWidth="9" defaultRowHeight="14.25"/>
  <cols>
    <col min="1" max="1" width="7.75" style="9" customWidth="1"/>
    <col min="2" max="2" width="7.75" style="10" customWidth="1"/>
    <col min="3" max="3" width="6.75" style="11" customWidth="1"/>
    <col min="4" max="4" width="5.25" style="12" customWidth="1"/>
    <col min="5" max="5" width="6.625" style="13" customWidth="1"/>
    <col min="6" max="6" width="6" style="9" customWidth="1"/>
    <col min="7" max="8" width="6.75" style="9" customWidth="1"/>
    <col min="9" max="9" width="5.5" style="9" customWidth="1"/>
    <col min="10" max="10" width="9.25" style="11" customWidth="1"/>
    <col min="11" max="11" width="8" style="11" customWidth="1"/>
    <col min="12" max="12" width="6.875" style="11" customWidth="1"/>
    <col min="13" max="13" width="6.375" style="11" customWidth="1"/>
    <col min="14" max="14" width="6.25" style="14" customWidth="1"/>
    <col min="15" max="15" width="7.125" style="11" hidden="1" customWidth="1"/>
    <col min="16" max="16" width="4.625" style="11" customWidth="1"/>
    <col min="17" max="18" width="6.75" style="15" customWidth="1"/>
    <col min="19" max="19" width="9.5" style="11" customWidth="1"/>
    <col min="20" max="20" width="5.5" style="11" customWidth="1"/>
    <col min="21" max="21" width="9" style="16"/>
    <col min="22" max="22" width="11.5" style="9" customWidth="1"/>
    <col min="23" max="34" width="9" style="9"/>
    <col min="35" max="16384" width="9" style="17"/>
  </cols>
  <sheetData>
    <row r="1" ht="33.75" customHeight="1" spans="1:2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ht="18.75" customHeight="1" spans="1:22">
      <c r="A2" s="19" t="s">
        <v>1</v>
      </c>
      <c r="B2" s="20" t="s">
        <v>2</v>
      </c>
      <c r="C2" s="21" t="s">
        <v>3</v>
      </c>
      <c r="D2" s="22" t="s">
        <v>4</v>
      </c>
      <c r="E2" s="19" t="s">
        <v>5</v>
      </c>
      <c r="F2" s="19"/>
      <c r="G2" s="19"/>
      <c r="H2" s="19"/>
      <c r="I2" s="19"/>
      <c r="J2" s="21" t="s">
        <v>6</v>
      </c>
      <c r="K2" s="21"/>
      <c r="L2" s="21"/>
      <c r="M2" s="21"/>
      <c r="N2" s="21"/>
      <c r="O2" s="21"/>
      <c r="P2" s="21"/>
      <c r="Q2" s="54" t="s">
        <v>7</v>
      </c>
      <c r="R2" s="54"/>
      <c r="S2" s="46" t="s">
        <v>8</v>
      </c>
      <c r="T2" s="46" t="s">
        <v>9</v>
      </c>
      <c r="U2" s="55" t="s">
        <v>10</v>
      </c>
      <c r="V2" s="24" t="s">
        <v>11</v>
      </c>
    </row>
    <row r="3" ht="32.25" customHeight="1" spans="1:22">
      <c r="A3" s="19"/>
      <c r="B3" s="20"/>
      <c r="C3" s="21"/>
      <c r="D3" s="22"/>
      <c r="E3" s="23" t="s">
        <v>12</v>
      </c>
      <c r="F3" s="23" t="s">
        <v>13</v>
      </c>
      <c r="G3" s="24" t="s">
        <v>14</v>
      </c>
      <c r="H3" s="24" t="s">
        <v>15</v>
      </c>
      <c r="I3" s="24" t="s">
        <v>16</v>
      </c>
      <c r="J3" s="46" t="s">
        <v>17</v>
      </c>
      <c r="K3" s="46" t="s">
        <v>18</v>
      </c>
      <c r="L3" s="46" t="s">
        <v>19</v>
      </c>
      <c r="M3" s="46" t="s">
        <v>20</v>
      </c>
      <c r="N3" s="47" t="s">
        <v>21</v>
      </c>
      <c r="O3" s="46" t="s">
        <v>22</v>
      </c>
      <c r="P3" s="46" t="s">
        <v>23</v>
      </c>
      <c r="Q3" s="54" t="s">
        <v>24</v>
      </c>
      <c r="R3" s="54" t="s">
        <v>25</v>
      </c>
      <c r="S3" s="46"/>
      <c r="T3" s="46"/>
      <c r="U3" s="55"/>
      <c r="V3" s="24"/>
    </row>
    <row r="4" s="6" customFormat="1" ht="17.1" customHeight="1" spans="1:34">
      <c r="A4" s="25" t="s">
        <v>26</v>
      </c>
      <c r="B4" s="26" t="s">
        <v>27</v>
      </c>
      <c r="C4" s="27">
        <v>1320</v>
      </c>
      <c r="D4" s="28">
        <f>C4/21.75/8</f>
        <v>7.58620689655172</v>
      </c>
      <c r="E4" s="29">
        <f>'7'!F2</f>
        <v>21</v>
      </c>
      <c r="F4" s="30">
        <f>'7'!G2</f>
        <v>21</v>
      </c>
      <c r="G4" s="30">
        <f>'7'!H2</f>
        <v>16</v>
      </c>
      <c r="H4" s="30">
        <f>'7'!I2</f>
        <v>0</v>
      </c>
      <c r="I4" s="30">
        <f>'7'!J2</f>
        <v>0</v>
      </c>
      <c r="J4" s="48">
        <f>C4</f>
        <v>1320</v>
      </c>
      <c r="K4" s="48">
        <f>D4*1.5*G4</f>
        <v>182.068965517241</v>
      </c>
      <c r="L4" s="48">
        <f>D4*2*H4</f>
        <v>0</v>
      </c>
      <c r="M4" s="48">
        <f>D4*3*I4</f>
        <v>0</v>
      </c>
      <c r="N4" s="49">
        <f>IF(B4="员工",0)+IF(B4="人事",300)+IF(B4="经理",1500)+IF(B4="生产经理",1000)+IF(B4="开发",800)+IF(B4="开发主管",900)+IF(B4="QC主管",900)+IF(B4="业务",900)+IF(B4="QC",300)+IF(B4="组长",500)</f>
        <v>0</v>
      </c>
      <c r="O4" s="48"/>
      <c r="P4" s="27"/>
      <c r="Q4" s="56">
        <f>('7'!K2+'7'!T2)*D4</f>
        <v>0</v>
      </c>
      <c r="R4" s="56">
        <f>1136*(0.02+0.08)</f>
        <v>113.6</v>
      </c>
      <c r="S4" s="48">
        <f>SUM(J4:P4)-Q4-R4</f>
        <v>1388.46896551724</v>
      </c>
      <c r="T4" s="28">
        <f>IF(S4&gt;3500,IF(S4-3500&lt;=1500,(S4-3500)*0.03,IF(S4-3500&lt;=4500,(S4-3500)*0.1-105,IF(S4-3500&lt;=9000,(S4-3500)*0.2-555,IF(S4-3500&lt;=35000,(S4-3500)*0.25-1005,IF(S4-3500&lt;=55000,(S4-3500)*0.3-2755,IF(S4-3500&lt;=80000,(S4-3500)*0.35-5505,IF(S4-3500&gt;80000,(S4-3500)*0.45-13505))))))),0)</f>
        <v>0</v>
      </c>
      <c r="U4" s="57">
        <f>S4-T4</f>
        <v>1388.46896551724</v>
      </c>
      <c r="V4" s="4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</row>
    <row r="5" s="7" customFormat="1" ht="17.1" customHeight="1" spans="1:34">
      <c r="A5" s="31" t="s">
        <v>26</v>
      </c>
      <c r="B5" s="32" t="s">
        <v>27</v>
      </c>
      <c r="C5" s="33">
        <v>1320</v>
      </c>
      <c r="D5" s="34">
        <f>C5/21.75/8</f>
        <v>7.58620689655172</v>
      </c>
      <c r="E5" s="35">
        <f>'7'!F3</f>
        <v>21</v>
      </c>
      <c r="F5" s="36">
        <f>'7'!G3</f>
        <v>21</v>
      </c>
      <c r="G5" s="36">
        <f>'7'!H3</f>
        <v>26</v>
      </c>
      <c r="H5" s="36">
        <f>'7'!I3</f>
        <v>0</v>
      </c>
      <c r="I5" s="36">
        <f>'7'!J3</f>
        <v>0</v>
      </c>
      <c r="J5" s="50">
        <f>C5</f>
        <v>1320</v>
      </c>
      <c r="K5" s="50">
        <f>D5*1.5*G5</f>
        <v>295.862068965517</v>
      </c>
      <c r="L5" s="50">
        <f>D5*2*H5</f>
        <v>0</v>
      </c>
      <c r="M5" s="50">
        <f>D5*3*I5</f>
        <v>0</v>
      </c>
      <c r="N5" s="51">
        <f>IF(B5="员工",0)+IF(B5="人事",300)+IF(B5="经理",1500)+IF(B5="生产经理",1000)+IF(B5="开发",800)+IF(B5="开发主管",900)+IF(B5="QC主管",900)+IF(B5="业务",900)+IF(B5="QC",300)+IF(B5="组长",500)</f>
        <v>0</v>
      </c>
      <c r="O5" s="50"/>
      <c r="P5" s="33">
        <f>IF('7'!X3&gt;=100,30,0)</f>
        <v>30</v>
      </c>
      <c r="Q5" s="59">
        <f>('7'!K3+'7'!T3)*D5</f>
        <v>0</v>
      </c>
      <c r="R5" s="59">
        <f>1136*(0.02+0.08)</f>
        <v>113.6</v>
      </c>
      <c r="S5" s="50">
        <f>SUM(J5:P5)-Q5-R5</f>
        <v>1532.26206896552</v>
      </c>
      <c r="T5" s="34">
        <f>IF(S5&gt;3500,IF(S5-3500&lt;=1500,(S5-3500)*0.03,IF(S5-3500&lt;=4500,(S5-3500)*0.1-105,IF(S5-3500&lt;=9000,(S5-3500)*0.2-555,IF(S5-3500&lt;=35000,(S5-3500)*0.25-1005,IF(S5-3500&lt;=55000,(S5-3500)*0.3-2755,IF(S5-3500&lt;=80000,(S5-3500)*0.35-5505,IF(S5-3500&gt;80000,(S5-3500)*0.45-13505))))))),0)</f>
        <v>0</v>
      </c>
      <c r="U5" s="60">
        <f>S5-T5</f>
        <v>1532.26206896552</v>
      </c>
      <c r="V5" s="50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</row>
    <row r="6" s="6" customFormat="1" ht="17.1" customHeight="1" spans="1:34">
      <c r="A6" s="25"/>
      <c r="B6" s="26"/>
      <c r="C6" s="27"/>
      <c r="D6" s="28"/>
      <c r="E6" s="29"/>
      <c r="F6" s="30"/>
      <c r="G6" s="30"/>
      <c r="H6" s="30"/>
      <c r="I6" s="30"/>
      <c r="J6" s="48"/>
      <c r="K6" s="48"/>
      <c r="L6" s="48"/>
      <c r="M6" s="48"/>
      <c r="N6" s="49"/>
      <c r="O6" s="48"/>
      <c r="P6" s="27"/>
      <c r="Q6" s="56"/>
      <c r="R6" s="56"/>
      <c r="S6" s="48"/>
      <c r="T6" s="28"/>
      <c r="U6" s="57"/>
      <c r="V6" s="4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</row>
    <row r="7" s="7" customFormat="1" ht="17.1" customHeight="1" spans="1:34">
      <c r="A7" s="31"/>
      <c r="B7" s="32"/>
      <c r="C7" s="33"/>
      <c r="D7" s="34"/>
      <c r="E7" s="35"/>
      <c r="F7" s="36"/>
      <c r="G7" s="36"/>
      <c r="H7" s="36"/>
      <c r="I7" s="36"/>
      <c r="J7" s="50"/>
      <c r="K7" s="50"/>
      <c r="L7" s="50"/>
      <c r="M7" s="50"/>
      <c r="N7" s="51"/>
      <c r="O7" s="50"/>
      <c r="P7" s="33"/>
      <c r="Q7" s="59"/>
      <c r="R7" s="59"/>
      <c r="S7" s="50"/>
      <c r="T7" s="34"/>
      <c r="U7" s="60"/>
      <c r="V7" s="50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</row>
    <row r="8" s="6" customFormat="1" ht="17.1" customHeight="1" spans="1:34">
      <c r="A8" s="25"/>
      <c r="B8" s="26"/>
      <c r="C8" s="27"/>
      <c r="D8" s="28"/>
      <c r="E8" s="29"/>
      <c r="F8" s="30"/>
      <c r="G8" s="30"/>
      <c r="H8" s="30"/>
      <c r="I8" s="30"/>
      <c r="J8" s="48"/>
      <c r="K8" s="48"/>
      <c r="L8" s="48"/>
      <c r="M8" s="48"/>
      <c r="N8" s="49"/>
      <c r="O8" s="48"/>
      <c r="P8" s="27"/>
      <c r="Q8" s="56"/>
      <c r="R8" s="56"/>
      <c r="S8" s="48"/>
      <c r="T8" s="28"/>
      <c r="U8" s="57"/>
      <c r="V8" s="4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</row>
    <row r="9" s="7" customFormat="1" ht="17.1" customHeight="1" spans="1:34">
      <c r="A9" s="31"/>
      <c r="B9" s="32"/>
      <c r="C9" s="33"/>
      <c r="D9" s="34"/>
      <c r="E9" s="35"/>
      <c r="F9" s="36"/>
      <c r="G9" s="36"/>
      <c r="H9" s="36"/>
      <c r="I9" s="36"/>
      <c r="J9" s="50"/>
      <c r="K9" s="50"/>
      <c r="L9" s="50"/>
      <c r="M9" s="50"/>
      <c r="N9" s="51"/>
      <c r="O9" s="50"/>
      <c r="P9" s="33"/>
      <c r="Q9" s="59"/>
      <c r="R9" s="59"/>
      <c r="S9" s="50"/>
      <c r="T9" s="34"/>
      <c r="U9" s="60"/>
      <c r="V9" s="50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</row>
    <row r="10" s="6" customFormat="1" ht="17.1" customHeight="1" spans="1:34">
      <c r="A10" s="25"/>
      <c r="B10" s="26"/>
      <c r="C10" s="27"/>
      <c r="D10" s="28"/>
      <c r="E10" s="29"/>
      <c r="F10" s="30"/>
      <c r="G10" s="30"/>
      <c r="H10" s="30"/>
      <c r="I10" s="30"/>
      <c r="J10" s="48"/>
      <c r="K10" s="48"/>
      <c r="L10" s="48"/>
      <c r="M10" s="48"/>
      <c r="N10" s="49"/>
      <c r="O10" s="48"/>
      <c r="P10" s="27"/>
      <c r="Q10" s="56"/>
      <c r="R10" s="56"/>
      <c r="S10" s="48"/>
      <c r="T10" s="28"/>
      <c r="U10" s="57"/>
      <c r="V10" s="4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</row>
    <row r="11" s="7" customFormat="1" ht="17.1" customHeight="1" spans="1:34">
      <c r="A11" s="31"/>
      <c r="B11" s="32"/>
      <c r="C11" s="33"/>
      <c r="D11" s="34"/>
      <c r="E11" s="35"/>
      <c r="F11" s="36"/>
      <c r="G11" s="36"/>
      <c r="H11" s="36"/>
      <c r="I11" s="36"/>
      <c r="J11" s="50"/>
      <c r="K11" s="50"/>
      <c r="L11" s="50"/>
      <c r="M11" s="50"/>
      <c r="N11" s="51"/>
      <c r="O11" s="50"/>
      <c r="P11" s="33"/>
      <c r="Q11" s="59"/>
      <c r="R11" s="59"/>
      <c r="S11" s="50"/>
      <c r="T11" s="34"/>
      <c r="U11" s="60"/>
      <c r="V11" s="50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</row>
    <row r="12" s="6" customFormat="1" ht="17.1" customHeight="1" spans="1:34">
      <c r="A12" s="25"/>
      <c r="B12" s="26"/>
      <c r="C12" s="27"/>
      <c r="D12" s="28"/>
      <c r="E12" s="29"/>
      <c r="F12" s="30"/>
      <c r="G12" s="30"/>
      <c r="H12" s="30"/>
      <c r="I12" s="30"/>
      <c r="J12" s="48"/>
      <c r="K12" s="48"/>
      <c r="L12" s="48"/>
      <c r="M12" s="48"/>
      <c r="N12" s="49"/>
      <c r="O12" s="48"/>
      <c r="P12" s="27"/>
      <c r="Q12" s="56"/>
      <c r="R12" s="56"/>
      <c r="S12" s="48"/>
      <c r="T12" s="28"/>
      <c r="U12" s="57"/>
      <c r="V12" s="4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="7" customFormat="1" ht="17.1" customHeight="1" spans="1:34">
      <c r="A13" s="31"/>
      <c r="B13" s="32"/>
      <c r="C13" s="33"/>
      <c r="D13" s="34"/>
      <c r="E13" s="35"/>
      <c r="F13" s="36"/>
      <c r="G13" s="36"/>
      <c r="H13" s="36"/>
      <c r="I13" s="36"/>
      <c r="J13" s="50"/>
      <c r="K13" s="50"/>
      <c r="L13" s="50"/>
      <c r="M13" s="50"/>
      <c r="N13" s="51"/>
      <c r="O13" s="50"/>
      <c r="P13" s="33"/>
      <c r="Q13" s="59"/>
      <c r="R13" s="59"/>
      <c r="S13" s="50"/>
      <c r="T13" s="34"/>
      <c r="U13" s="60"/>
      <c r="V13" s="50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="6" customFormat="1" ht="17.1" customHeight="1" spans="1:34">
      <c r="A14" s="25"/>
      <c r="B14" s="26"/>
      <c r="C14" s="27"/>
      <c r="D14" s="28"/>
      <c r="E14" s="29"/>
      <c r="F14" s="30"/>
      <c r="G14" s="30"/>
      <c r="H14" s="30"/>
      <c r="I14" s="30"/>
      <c r="J14" s="48"/>
      <c r="K14" s="48"/>
      <c r="L14" s="48"/>
      <c r="M14" s="48"/>
      <c r="N14" s="49"/>
      <c r="O14" s="48"/>
      <c r="P14" s="27"/>
      <c r="Q14" s="56"/>
      <c r="R14" s="56"/>
      <c r="S14" s="48"/>
      <c r="T14" s="28"/>
      <c r="U14" s="57"/>
      <c r="V14" s="4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="7" customFormat="1" ht="17.1" customHeight="1" spans="1:34">
      <c r="A15" s="31"/>
      <c r="B15" s="32"/>
      <c r="C15" s="33"/>
      <c r="D15" s="34"/>
      <c r="E15" s="35"/>
      <c r="F15" s="36"/>
      <c r="G15" s="36"/>
      <c r="H15" s="36"/>
      <c r="I15" s="36"/>
      <c r="J15" s="50"/>
      <c r="K15" s="50"/>
      <c r="L15" s="50"/>
      <c r="M15" s="50"/>
      <c r="N15" s="51"/>
      <c r="O15" s="50"/>
      <c r="P15" s="33"/>
      <c r="Q15" s="59"/>
      <c r="R15" s="59"/>
      <c r="S15" s="50"/>
      <c r="T15" s="34"/>
      <c r="U15" s="60"/>
      <c r="V15" s="50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="6" customFormat="1" ht="17.1" customHeight="1" spans="1:34">
      <c r="A16" s="25"/>
      <c r="B16" s="26"/>
      <c r="C16" s="27"/>
      <c r="D16" s="28"/>
      <c r="E16" s="29"/>
      <c r="F16" s="30"/>
      <c r="G16" s="30"/>
      <c r="H16" s="30"/>
      <c r="I16" s="30"/>
      <c r="J16" s="48"/>
      <c r="K16" s="48"/>
      <c r="L16" s="48"/>
      <c r="M16" s="48"/>
      <c r="N16" s="49"/>
      <c r="O16" s="48"/>
      <c r="P16" s="27"/>
      <c r="Q16" s="56"/>
      <c r="R16" s="56"/>
      <c r="S16" s="48"/>
      <c r="T16" s="28"/>
      <c r="U16" s="57"/>
      <c r="V16" s="4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="7" customFormat="1" ht="17.1" customHeight="1" spans="1:34">
      <c r="A17" s="31"/>
      <c r="B17" s="32"/>
      <c r="C17" s="33"/>
      <c r="D17" s="34"/>
      <c r="E17" s="35"/>
      <c r="F17" s="36"/>
      <c r="G17" s="36"/>
      <c r="H17" s="36"/>
      <c r="I17" s="36"/>
      <c r="J17" s="50"/>
      <c r="K17" s="50"/>
      <c r="L17" s="50"/>
      <c r="M17" s="50"/>
      <c r="N17" s="51"/>
      <c r="O17" s="50"/>
      <c r="P17" s="33"/>
      <c r="Q17" s="59"/>
      <c r="R17" s="59"/>
      <c r="S17" s="50"/>
      <c r="T17" s="34"/>
      <c r="U17" s="60"/>
      <c r="V17" s="50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</row>
    <row r="18" s="6" customFormat="1" ht="17.1" customHeight="1" spans="1:34">
      <c r="A18" s="25"/>
      <c r="B18" s="26"/>
      <c r="C18" s="27"/>
      <c r="D18" s="28"/>
      <c r="E18" s="29"/>
      <c r="F18" s="30"/>
      <c r="G18" s="30"/>
      <c r="H18" s="30"/>
      <c r="I18" s="30"/>
      <c r="J18" s="48"/>
      <c r="K18" s="48"/>
      <c r="L18" s="48"/>
      <c r="M18" s="48"/>
      <c r="N18" s="49"/>
      <c r="O18" s="48"/>
      <c r="P18" s="27"/>
      <c r="Q18" s="56"/>
      <c r="R18" s="56"/>
      <c r="S18" s="48"/>
      <c r="T18" s="28"/>
      <c r="U18" s="57"/>
      <c r="V18" s="4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</row>
    <row r="19" s="7" customFormat="1" ht="17.1" customHeight="1" spans="1:34">
      <c r="A19" s="31"/>
      <c r="B19" s="32"/>
      <c r="C19" s="33"/>
      <c r="D19" s="34"/>
      <c r="E19" s="35"/>
      <c r="F19" s="36"/>
      <c r="G19" s="36"/>
      <c r="H19" s="36"/>
      <c r="I19" s="36"/>
      <c r="J19" s="50"/>
      <c r="K19" s="50"/>
      <c r="L19" s="50"/>
      <c r="M19" s="50"/>
      <c r="N19" s="51"/>
      <c r="O19" s="50"/>
      <c r="P19" s="33"/>
      <c r="Q19" s="59"/>
      <c r="R19" s="59"/>
      <c r="S19" s="50"/>
      <c r="T19" s="34"/>
      <c r="U19" s="60"/>
      <c r="V19" s="50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</row>
    <row r="20" s="6" customFormat="1" ht="17.1" customHeight="1" spans="1:34">
      <c r="A20" s="25"/>
      <c r="B20" s="26"/>
      <c r="C20" s="27"/>
      <c r="D20" s="28"/>
      <c r="E20" s="29"/>
      <c r="F20" s="30"/>
      <c r="G20" s="30"/>
      <c r="H20" s="30"/>
      <c r="I20" s="30"/>
      <c r="J20" s="48"/>
      <c r="K20" s="48"/>
      <c r="L20" s="48"/>
      <c r="M20" s="48"/>
      <c r="N20" s="49"/>
      <c r="O20" s="48"/>
      <c r="P20" s="27"/>
      <c r="Q20" s="56"/>
      <c r="R20" s="56"/>
      <c r="S20" s="48"/>
      <c r="T20" s="28"/>
      <c r="U20" s="57"/>
      <c r="V20" s="4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</row>
    <row r="21" s="7" customFormat="1" ht="17.1" customHeight="1" spans="1:34">
      <c r="A21" s="31"/>
      <c r="B21" s="32"/>
      <c r="C21" s="33"/>
      <c r="D21" s="34"/>
      <c r="E21" s="35"/>
      <c r="F21" s="36"/>
      <c r="G21" s="36"/>
      <c r="H21" s="36"/>
      <c r="I21" s="36"/>
      <c r="J21" s="50"/>
      <c r="K21" s="50"/>
      <c r="L21" s="50"/>
      <c r="M21" s="50"/>
      <c r="N21" s="51"/>
      <c r="O21" s="50"/>
      <c r="P21" s="33"/>
      <c r="Q21" s="59"/>
      <c r="R21" s="59"/>
      <c r="S21" s="50"/>
      <c r="T21" s="34"/>
      <c r="U21" s="60"/>
      <c r="V21" s="50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</row>
    <row r="22" s="6" customFormat="1" ht="17.1" customHeight="1" spans="1:34">
      <c r="A22" s="25"/>
      <c r="B22" s="26"/>
      <c r="C22" s="27"/>
      <c r="D22" s="28"/>
      <c r="E22" s="29"/>
      <c r="F22" s="30"/>
      <c r="G22" s="30"/>
      <c r="H22" s="30"/>
      <c r="I22" s="30"/>
      <c r="J22" s="48"/>
      <c r="K22" s="48"/>
      <c r="L22" s="48"/>
      <c r="M22" s="48"/>
      <c r="N22" s="49"/>
      <c r="O22" s="48"/>
      <c r="P22" s="27"/>
      <c r="Q22" s="56"/>
      <c r="R22" s="56"/>
      <c r="S22" s="48"/>
      <c r="T22" s="28"/>
      <c r="U22" s="57"/>
      <c r="V22" s="4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</row>
    <row r="23" s="7" customFormat="1" ht="17.1" customHeight="1" spans="1:34">
      <c r="A23" s="31"/>
      <c r="B23" s="32"/>
      <c r="C23" s="33"/>
      <c r="D23" s="34"/>
      <c r="E23" s="35"/>
      <c r="F23" s="36"/>
      <c r="G23" s="36"/>
      <c r="H23" s="36"/>
      <c r="I23" s="36"/>
      <c r="J23" s="50"/>
      <c r="K23" s="50"/>
      <c r="L23" s="50"/>
      <c r="M23" s="50"/>
      <c r="N23" s="51"/>
      <c r="O23" s="50"/>
      <c r="P23" s="33"/>
      <c r="Q23" s="59"/>
      <c r="R23" s="59"/>
      <c r="S23" s="50"/>
      <c r="T23" s="34"/>
      <c r="U23" s="60"/>
      <c r="V23" s="50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</row>
    <row r="24" s="8" customFormat="1" ht="29.25" customHeight="1" spans="1:34">
      <c r="A24" s="37" t="s">
        <v>28</v>
      </c>
      <c r="B24" s="38" t="str">
        <f>"共"&amp;COUNTA(A4:A23)&amp;"人"</f>
        <v>共2人</v>
      </c>
      <c r="C24" s="39" t="s">
        <v>29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>
        <f>SUM(R4:R23)</f>
        <v>227.2</v>
      </c>
      <c r="S24" s="61">
        <f>SUM(S4:S23)</f>
        <v>2920.73103448276</v>
      </c>
      <c r="T24" s="61">
        <f>SUM(T4:T23)</f>
        <v>0</v>
      </c>
      <c r="U24" s="62">
        <f>SUM(U4:U23)</f>
        <v>2920.73103448276</v>
      </c>
      <c r="V24" s="63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ht="30" customHeight="1" spans="1:22">
      <c r="A25" s="41"/>
      <c r="B25" s="42"/>
      <c r="C25" s="43" t="s">
        <v>30</v>
      </c>
      <c r="D25" s="44"/>
      <c r="E25" s="45"/>
      <c r="F25" s="41"/>
      <c r="G25" s="41"/>
      <c r="H25" s="41"/>
      <c r="I25" s="41"/>
      <c r="J25" s="52"/>
      <c r="K25" s="52"/>
      <c r="L25" s="52"/>
      <c r="M25" s="52"/>
      <c r="N25" s="53"/>
      <c r="O25" s="52"/>
      <c r="P25" s="52"/>
      <c r="Q25" s="64" t="s">
        <v>31</v>
      </c>
      <c r="R25" s="64"/>
      <c r="V25" s="41"/>
    </row>
  </sheetData>
  <mergeCells count="13">
    <mergeCell ref="A1:V1"/>
    <mergeCell ref="E2:I2"/>
    <mergeCell ref="J2:P2"/>
    <mergeCell ref="Q2:R2"/>
    <mergeCell ref="C24:Q24"/>
    <mergeCell ref="A2:A3"/>
    <mergeCell ref="B2:B3"/>
    <mergeCell ref="C2:C3"/>
    <mergeCell ref="D2:D3"/>
    <mergeCell ref="S2:S3"/>
    <mergeCell ref="T2:T3"/>
    <mergeCell ref="U2:U3"/>
    <mergeCell ref="V2:V3"/>
  </mergeCells>
  <pageMargins left="0.2" right="0.12" top="0.5" bottom="0.56" header="0.16" footer="0.31"/>
  <pageSetup paperSize="9" scale="90" orientation="landscape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39"/>
  <sheetViews>
    <sheetView tabSelected="1" workbookViewId="0">
      <selection activeCell="Y14" sqref="Y14"/>
    </sheetView>
  </sheetViews>
  <sheetFormatPr defaultColWidth="9" defaultRowHeight="14.25"/>
  <sheetData>
    <row r="1" s="1" customFormat="1" ht="24" customHeight="1" spans="1:24">
      <c r="A1" s="2" t="s">
        <v>32</v>
      </c>
      <c r="B1" s="2" t="s">
        <v>1</v>
      </c>
      <c r="C1" s="2" t="s">
        <v>33</v>
      </c>
      <c r="D1" s="2" t="s">
        <v>34</v>
      </c>
      <c r="E1" s="2" t="s">
        <v>35</v>
      </c>
      <c r="F1" s="2" t="s">
        <v>36</v>
      </c>
      <c r="G1" s="2" t="s">
        <v>37</v>
      </c>
      <c r="H1" s="2" t="s">
        <v>38</v>
      </c>
      <c r="I1" s="2" t="s">
        <v>39</v>
      </c>
      <c r="J1" s="2" t="s">
        <v>40</v>
      </c>
      <c r="K1" s="2" t="s">
        <v>41</v>
      </c>
      <c r="L1" s="2" t="s">
        <v>42</v>
      </c>
      <c r="M1" s="2" t="s">
        <v>43</v>
      </c>
      <c r="N1" s="2" t="s">
        <v>44</v>
      </c>
      <c r="O1" s="2" t="s">
        <v>45</v>
      </c>
      <c r="P1" s="2" t="s">
        <v>46</v>
      </c>
      <c r="Q1" s="2" t="s">
        <v>47</v>
      </c>
      <c r="R1" s="2" t="s">
        <v>48</v>
      </c>
      <c r="S1" s="2" t="s">
        <v>49</v>
      </c>
      <c r="T1" s="2" t="s">
        <v>50</v>
      </c>
      <c r="U1" s="2" t="s">
        <v>51</v>
      </c>
      <c r="V1" s="2" t="s">
        <v>52</v>
      </c>
      <c r="W1" s="2" t="s">
        <v>53</v>
      </c>
      <c r="X1" s="2" t="s">
        <v>54</v>
      </c>
    </row>
    <row r="2" spans="1:24">
      <c r="A2" s="3" t="s">
        <v>55</v>
      </c>
      <c r="B2" s="3" t="s">
        <v>56</v>
      </c>
      <c r="C2" s="3"/>
      <c r="D2" s="3">
        <v>80</v>
      </c>
      <c r="E2" s="3"/>
      <c r="F2" s="3">
        <v>21</v>
      </c>
      <c r="G2" s="3">
        <v>21</v>
      </c>
      <c r="H2" s="3">
        <v>16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>
        <v>40</v>
      </c>
      <c r="W2" s="3">
        <v>0</v>
      </c>
      <c r="X2" s="3">
        <v>100</v>
      </c>
    </row>
    <row r="3" spans="1:24">
      <c r="A3" s="4" t="s">
        <v>57</v>
      </c>
      <c r="B3" s="4" t="s">
        <v>56</v>
      </c>
      <c r="C3" s="4"/>
      <c r="D3" s="4">
        <v>128</v>
      </c>
      <c r="E3" s="4"/>
      <c r="F3" s="4">
        <v>21</v>
      </c>
      <c r="G3" s="4">
        <v>21</v>
      </c>
      <c r="H3" s="4">
        <v>26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>
        <v>64</v>
      </c>
      <c r="W3" s="4">
        <v>0</v>
      </c>
      <c r="X3" s="4">
        <v>100</v>
      </c>
    </row>
    <row r="4" spans="1:24">
      <c r="A4" s="3" t="s">
        <v>58</v>
      </c>
      <c r="B4" s="3" t="s">
        <v>56</v>
      </c>
      <c r="C4" s="3"/>
      <c r="D4" s="3">
        <v>128</v>
      </c>
      <c r="E4" s="3"/>
      <c r="F4" s="3">
        <v>21</v>
      </c>
      <c r="G4" s="3">
        <v>21</v>
      </c>
      <c r="H4" s="3">
        <v>26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>
        <v>64</v>
      </c>
      <c r="W4" s="3">
        <v>0</v>
      </c>
      <c r="X4" s="3">
        <v>100</v>
      </c>
    </row>
    <row r="5" spans="1:24">
      <c r="A5" s="4" t="s">
        <v>59</v>
      </c>
      <c r="B5" s="4" t="s">
        <v>56</v>
      </c>
      <c r="C5" s="4"/>
      <c r="D5" s="4">
        <v>128</v>
      </c>
      <c r="E5" s="4"/>
      <c r="F5" s="4">
        <v>21</v>
      </c>
      <c r="G5" s="4">
        <v>21</v>
      </c>
      <c r="H5" s="4">
        <v>26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>
        <v>64</v>
      </c>
      <c r="W5" s="4">
        <v>0</v>
      </c>
      <c r="X5" s="4">
        <v>100</v>
      </c>
    </row>
    <row r="6" spans="1:24">
      <c r="A6" s="3" t="s">
        <v>60</v>
      </c>
      <c r="B6" s="3" t="s">
        <v>56</v>
      </c>
      <c r="C6" s="3"/>
      <c r="D6" s="3">
        <v>128</v>
      </c>
      <c r="E6" s="3"/>
      <c r="F6" s="3">
        <v>21</v>
      </c>
      <c r="G6" s="3">
        <v>21</v>
      </c>
      <c r="H6" s="3">
        <v>26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>
        <v>64</v>
      </c>
      <c r="W6" s="3">
        <v>0</v>
      </c>
      <c r="X6" s="3">
        <v>100</v>
      </c>
    </row>
    <row r="7" spans="1:24">
      <c r="A7" s="4" t="s">
        <v>61</v>
      </c>
      <c r="B7" s="4" t="s">
        <v>56</v>
      </c>
      <c r="C7" s="4"/>
      <c r="D7" s="4">
        <v>128</v>
      </c>
      <c r="E7" s="4"/>
      <c r="F7" s="4">
        <v>21</v>
      </c>
      <c r="G7" s="4">
        <v>21</v>
      </c>
      <c r="H7" s="4">
        <v>26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v>64</v>
      </c>
      <c r="W7" s="4">
        <v>0</v>
      </c>
      <c r="X7" s="4">
        <v>100</v>
      </c>
    </row>
    <row r="8" spans="1:24">
      <c r="A8" s="3" t="s">
        <v>62</v>
      </c>
      <c r="B8" s="3" t="s">
        <v>56</v>
      </c>
      <c r="C8" s="3"/>
      <c r="D8" s="3">
        <v>128</v>
      </c>
      <c r="E8" s="3"/>
      <c r="F8" s="3">
        <v>21</v>
      </c>
      <c r="G8" s="3">
        <v>21</v>
      </c>
      <c r="H8" s="3">
        <v>26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>
        <v>64</v>
      </c>
      <c r="W8" s="3">
        <v>0</v>
      </c>
      <c r="X8" s="3">
        <v>100</v>
      </c>
    </row>
    <row r="9" spans="1:24">
      <c r="A9" s="4" t="s">
        <v>63</v>
      </c>
      <c r="B9" s="4" t="s">
        <v>56</v>
      </c>
      <c r="C9" s="4"/>
      <c r="D9" s="4">
        <v>128</v>
      </c>
      <c r="E9" s="4"/>
      <c r="F9" s="4">
        <v>21</v>
      </c>
      <c r="G9" s="4">
        <v>21</v>
      </c>
      <c r="H9" s="4">
        <v>26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64</v>
      </c>
      <c r="W9" s="4">
        <v>0</v>
      </c>
      <c r="X9" s="4">
        <v>100</v>
      </c>
    </row>
    <row r="10" spans="1:24">
      <c r="A10" s="3" t="s">
        <v>64</v>
      </c>
      <c r="B10" s="3" t="s">
        <v>56</v>
      </c>
      <c r="C10" s="3"/>
      <c r="D10" s="3">
        <v>128</v>
      </c>
      <c r="E10" s="3"/>
      <c r="F10" s="3">
        <v>21</v>
      </c>
      <c r="G10" s="3">
        <v>21</v>
      </c>
      <c r="H10" s="3">
        <v>26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>
        <v>64</v>
      </c>
      <c r="W10" s="3">
        <v>0</v>
      </c>
      <c r="X10" s="3">
        <v>100</v>
      </c>
    </row>
    <row r="11" spans="1:24">
      <c r="A11" s="4" t="s">
        <v>65</v>
      </c>
      <c r="B11" s="4" t="s">
        <v>56</v>
      </c>
      <c r="C11" s="4"/>
      <c r="D11" s="4">
        <v>128</v>
      </c>
      <c r="E11" s="4"/>
      <c r="F11" s="4">
        <v>21</v>
      </c>
      <c r="G11" s="4">
        <v>21</v>
      </c>
      <c r="H11" s="4">
        <v>26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v>64</v>
      </c>
      <c r="W11" s="4">
        <v>0</v>
      </c>
      <c r="X11" s="4">
        <v>100</v>
      </c>
    </row>
    <row r="12" spans="1:24">
      <c r="A12" s="3" t="s">
        <v>66</v>
      </c>
      <c r="B12" s="3" t="s">
        <v>56</v>
      </c>
      <c r="C12" s="3"/>
      <c r="D12" s="3">
        <v>128</v>
      </c>
      <c r="E12" s="3"/>
      <c r="F12" s="3">
        <v>21</v>
      </c>
      <c r="G12" s="3">
        <v>21</v>
      </c>
      <c r="H12" s="3">
        <v>26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>
        <v>64</v>
      </c>
      <c r="W12" s="3">
        <v>0</v>
      </c>
      <c r="X12" s="3">
        <v>100</v>
      </c>
    </row>
    <row r="13" spans="1:24">
      <c r="A13" s="4" t="s">
        <v>67</v>
      </c>
      <c r="B13" s="4" t="s">
        <v>56</v>
      </c>
      <c r="C13" s="4"/>
      <c r="D13" s="4">
        <v>128</v>
      </c>
      <c r="E13" s="4"/>
      <c r="F13" s="4">
        <v>21</v>
      </c>
      <c r="G13" s="4">
        <v>21</v>
      </c>
      <c r="H13" s="4">
        <v>26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v>64</v>
      </c>
      <c r="W13" s="4">
        <v>0</v>
      </c>
      <c r="X13" s="4">
        <v>100</v>
      </c>
    </row>
    <row r="14" spans="1:24">
      <c r="A14" s="3" t="s">
        <v>68</v>
      </c>
      <c r="B14" s="3" t="s">
        <v>56</v>
      </c>
      <c r="C14" s="3"/>
      <c r="D14" s="3">
        <v>128</v>
      </c>
      <c r="E14" s="3"/>
      <c r="F14" s="3">
        <v>21</v>
      </c>
      <c r="G14" s="3">
        <v>21</v>
      </c>
      <c r="H14" s="3">
        <v>26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>
        <v>64</v>
      </c>
      <c r="W14" s="3">
        <v>0</v>
      </c>
      <c r="X14" s="3">
        <v>100</v>
      </c>
    </row>
    <row r="15" spans="1:24">
      <c r="A15" s="4" t="s">
        <v>69</v>
      </c>
      <c r="B15" s="4" t="s">
        <v>56</v>
      </c>
      <c r="C15" s="4"/>
      <c r="D15" s="4">
        <v>128</v>
      </c>
      <c r="E15" s="4"/>
      <c r="F15" s="4">
        <v>21</v>
      </c>
      <c r="G15" s="4">
        <v>21</v>
      </c>
      <c r="H15" s="4">
        <v>26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v>64</v>
      </c>
      <c r="W15" s="4">
        <v>0</v>
      </c>
      <c r="X15" s="4">
        <v>100</v>
      </c>
    </row>
    <row r="16" spans="1:24">
      <c r="A16" s="3" t="s">
        <v>70</v>
      </c>
      <c r="B16" s="3" t="s">
        <v>56</v>
      </c>
      <c r="C16" s="3"/>
      <c r="D16" s="3">
        <v>128</v>
      </c>
      <c r="E16" s="3"/>
      <c r="F16" s="3">
        <v>21</v>
      </c>
      <c r="G16" s="3">
        <v>21</v>
      </c>
      <c r="H16" s="3">
        <v>26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>
        <v>64</v>
      </c>
      <c r="W16" s="3">
        <v>0</v>
      </c>
      <c r="X16" s="3">
        <v>100</v>
      </c>
    </row>
    <row r="17" spans="1:24">
      <c r="A17" s="4" t="s">
        <v>71</v>
      </c>
      <c r="B17" s="4" t="s">
        <v>56</v>
      </c>
      <c r="C17" s="4"/>
      <c r="D17" s="4">
        <v>128</v>
      </c>
      <c r="E17" s="4"/>
      <c r="F17" s="4">
        <v>21</v>
      </c>
      <c r="G17" s="4">
        <v>21</v>
      </c>
      <c r="H17" s="4">
        <v>26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v>64</v>
      </c>
      <c r="W17" s="4">
        <v>0</v>
      </c>
      <c r="X17" s="4">
        <v>100</v>
      </c>
    </row>
    <row r="18" spans="1:24">
      <c r="A18" s="3" t="s">
        <v>72</v>
      </c>
      <c r="B18" s="3" t="s">
        <v>56</v>
      </c>
      <c r="C18" s="3"/>
      <c r="D18" s="3">
        <v>128</v>
      </c>
      <c r="E18" s="3"/>
      <c r="F18" s="3">
        <v>21</v>
      </c>
      <c r="G18" s="3">
        <v>21</v>
      </c>
      <c r="H18" s="3">
        <v>26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>
        <v>64</v>
      </c>
      <c r="W18" s="3">
        <v>0</v>
      </c>
      <c r="X18" s="3">
        <v>100</v>
      </c>
    </row>
    <row r="19" spans="1:24">
      <c r="A19" s="4" t="s">
        <v>73</v>
      </c>
      <c r="B19" s="4" t="s">
        <v>56</v>
      </c>
      <c r="C19" s="4"/>
      <c r="D19" s="4">
        <v>128</v>
      </c>
      <c r="E19" s="4"/>
      <c r="F19" s="4">
        <v>21</v>
      </c>
      <c r="G19" s="4">
        <v>21</v>
      </c>
      <c r="H19" s="4">
        <v>26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v>64</v>
      </c>
      <c r="W19" s="4">
        <v>0</v>
      </c>
      <c r="X19" s="4">
        <v>100</v>
      </c>
    </row>
    <row r="20" spans="1:24">
      <c r="A20" s="5" t="s">
        <v>74</v>
      </c>
      <c r="B20" s="5" t="s">
        <v>56</v>
      </c>
      <c r="C20" s="5"/>
      <c r="D20" s="5">
        <v>128</v>
      </c>
      <c r="E20" s="5"/>
      <c r="F20" s="5">
        <v>21</v>
      </c>
      <c r="G20" s="5">
        <v>21</v>
      </c>
      <c r="H20" s="5">
        <v>26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64</v>
      </c>
      <c r="W20" s="5">
        <v>0</v>
      </c>
      <c r="X20" s="5">
        <v>100</v>
      </c>
    </row>
    <row r="21" spans="1:24">
      <c r="A21" s="4" t="s">
        <v>75</v>
      </c>
      <c r="B21" s="4" t="s">
        <v>56</v>
      </c>
      <c r="C21" s="4"/>
      <c r="D21" s="4">
        <v>128</v>
      </c>
      <c r="E21" s="4"/>
      <c r="F21" s="4">
        <v>21</v>
      </c>
      <c r="G21" s="4">
        <v>21</v>
      </c>
      <c r="H21" s="4">
        <v>26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>
        <v>64</v>
      </c>
      <c r="W21" s="4">
        <v>0</v>
      </c>
      <c r="X21" s="4">
        <v>100</v>
      </c>
    </row>
    <row r="22" spans="1:24">
      <c r="A22" s="3" t="s">
        <v>76</v>
      </c>
      <c r="B22" s="3" t="s">
        <v>56</v>
      </c>
      <c r="C22" s="3"/>
      <c r="D22" s="3">
        <v>128</v>
      </c>
      <c r="E22" s="3"/>
      <c r="F22" s="3">
        <v>21</v>
      </c>
      <c r="G22" s="3">
        <v>21</v>
      </c>
      <c r="H22" s="3">
        <v>26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>
        <v>64</v>
      </c>
      <c r="W22" s="3">
        <v>0</v>
      </c>
      <c r="X22" s="3">
        <v>100</v>
      </c>
    </row>
    <row r="23" spans="1:24">
      <c r="A23" s="4" t="s">
        <v>77</v>
      </c>
      <c r="B23" s="4" t="s">
        <v>56</v>
      </c>
      <c r="C23" s="4"/>
      <c r="D23" s="4">
        <v>128</v>
      </c>
      <c r="E23" s="4"/>
      <c r="F23" s="4">
        <v>21</v>
      </c>
      <c r="G23" s="4">
        <v>21</v>
      </c>
      <c r="H23" s="4">
        <v>26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v>64</v>
      </c>
      <c r="W23" s="4">
        <v>0</v>
      </c>
      <c r="X23" s="4">
        <v>100</v>
      </c>
    </row>
    <row r="24" spans="1:24">
      <c r="A24" s="3" t="s">
        <v>78</v>
      </c>
      <c r="B24" s="3" t="s">
        <v>56</v>
      </c>
      <c r="C24" s="3"/>
      <c r="D24" s="3">
        <v>128</v>
      </c>
      <c r="E24" s="3"/>
      <c r="F24" s="3">
        <v>21</v>
      </c>
      <c r="G24" s="3">
        <v>21</v>
      </c>
      <c r="H24" s="3">
        <v>26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>
        <v>64</v>
      </c>
      <c r="W24" s="3">
        <v>0</v>
      </c>
      <c r="X24" s="3">
        <v>100</v>
      </c>
    </row>
    <row r="25" spans="1:24">
      <c r="A25" s="4" t="s">
        <v>79</v>
      </c>
      <c r="B25" s="4" t="s">
        <v>56</v>
      </c>
      <c r="C25" s="4"/>
      <c r="D25" s="4">
        <v>128</v>
      </c>
      <c r="E25" s="4"/>
      <c r="F25" s="4">
        <v>21</v>
      </c>
      <c r="G25" s="4">
        <v>21</v>
      </c>
      <c r="H25" s="4">
        <v>26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>
        <v>64</v>
      </c>
      <c r="W25" s="4">
        <v>0</v>
      </c>
      <c r="X25" s="4">
        <v>100</v>
      </c>
    </row>
    <row r="26" spans="1:24">
      <c r="A26" s="3" t="s">
        <v>80</v>
      </c>
      <c r="B26" s="3" t="s">
        <v>56</v>
      </c>
      <c r="C26" s="3"/>
      <c r="D26" s="3">
        <v>128</v>
      </c>
      <c r="E26" s="3"/>
      <c r="F26" s="3">
        <v>21</v>
      </c>
      <c r="G26" s="3">
        <v>21</v>
      </c>
      <c r="H26" s="3">
        <v>26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>
        <v>64</v>
      </c>
      <c r="W26" s="3">
        <v>0</v>
      </c>
      <c r="X26" s="3">
        <v>100</v>
      </c>
    </row>
    <row r="27" spans="1:24">
      <c r="A27" s="4" t="s">
        <v>81</v>
      </c>
      <c r="B27" s="4" t="s">
        <v>56</v>
      </c>
      <c r="C27" s="4"/>
      <c r="D27" s="4">
        <v>128</v>
      </c>
      <c r="E27" s="4"/>
      <c r="F27" s="4">
        <v>21</v>
      </c>
      <c r="G27" s="4">
        <v>21</v>
      </c>
      <c r="H27" s="4">
        <v>26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>
        <v>64</v>
      </c>
      <c r="W27" s="4">
        <v>0</v>
      </c>
      <c r="X27" s="4">
        <v>100</v>
      </c>
    </row>
    <row r="28" spans="1:24">
      <c r="A28" s="3" t="s">
        <v>82</v>
      </c>
      <c r="B28" s="3" t="s">
        <v>56</v>
      </c>
      <c r="C28" s="3"/>
      <c r="D28" s="3">
        <v>128</v>
      </c>
      <c r="E28" s="3"/>
      <c r="F28" s="3">
        <v>21</v>
      </c>
      <c r="G28" s="3">
        <v>21</v>
      </c>
      <c r="H28" s="3">
        <v>26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>
        <v>64</v>
      </c>
      <c r="W28" s="3">
        <v>0</v>
      </c>
      <c r="X28" s="3">
        <v>100</v>
      </c>
    </row>
    <row r="29" spans="1:24">
      <c r="A29" s="4" t="s">
        <v>83</v>
      </c>
      <c r="B29" s="4" t="s">
        <v>56</v>
      </c>
      <c r="C29" s="4"/>
      <c r="D29" s="4">
        <v>88</v>
      </c>
      <c r="E29" s="4"/>
      <c r="F29" s="4">
        <v>21</v>
      </c>
      <c r="G29" s="4">
        <v>21</v>
      </c>
      <c r="H29" s="4">
        <v>18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>
        <v>44</v>
      </c>
      <c r="W29" s="4">
        <v>0</v>
      </c>
      <c r="X29" s="4">
        <v>100</v>
      </c>
    </row>
    <row r="30" spans="1:24">
      <c r="A30" s="3" t="s">
        <v>84</v>
      </c>
      <c r="B30" s="3" t="s">
        <v>56</v>
      </c>
      <c r="C30" s="3"/>
      <c r="D30" s="3">
        <v>56</v>
      </c>
      <c r="E30" s="3"/>
      <c r="F30" s="3">
        <v>21</v>
      </c>
      <c r="G30" s="3">
        <v>21</v>
      </c>
      <c r="H30" s="3">
        <v>12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>
        <v>28</v>
      </c>
      <c r="W30" s="3">
        <v>0</v>
      </c>
      <c r="X30" s="3">
        <v>100</v>
      </c>
    </row>
    <row r="31" spans="1:24">
      <c r="A31" s="4" t="s">
        <v>85</v>
      </c>
      <c r="B31" s="4" t="s">
        <v>56</v>
      </c>
      <c r="C31" s="4"/>
      <c r="D31" s="4">
        <v>128</v>
      </c>
      <c r="E31" s="4"/>
      <c r="F31" s="4">
        <v>21</v>
      </c>
      <c r="G31" s="4">
        <v>21</v>
      </c>
      <c r="H31" s="4">
        <v>26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>
        <v>64</v>
      </c>
      <c r="W31" s="4">
        <v>0</v>
      </c>
      <c r="X31" s="4">
        <v>100</v>
      </c>
    </row>
    <row r="32" spans="1:24">
      <c r="A32" s="3" t="s">
        <v>86</v>
      </c>
      <c r="B32" s="3" t="s">
        <v>56</v>
      </c>
      <c r="C32" s="3"/>
      <c r="D32" s="3">
        <v>128</v>
      </c>
      <c r="E32" s="3"/>
      <c r="F32" s="3">
        <v>21</v>
      </c>
      <c r="G32" s="3">
        <v>21</v>
      </c>
      <c r="H32" s="3">
        <v>26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>
        <v>64</v>
      </c>
      <c r="W32" s="3">
        <v>0</v>
      </c>
      <c r="X32" s="3">
        <v>100</v>
      </c>
    </row>
    <row r="33" spans="1:24">
      <c r="A33" s="4" t="s">
        <v>87</v>
      </c>
      <c r="B33" s="4" t="s">
        <v>56</v>
      </c>
      <c r="C33" s="4"/>
      <c r="D33" s="4">
        <v>128</v>
      </c>
      <c r="E33" s="4"/>
      <c r="F33" s="4">
        <v>21</v>
      </c>
      <c r="G33" s="4">
        <v>21</v>
      </c>
      <c r="H33" s="4">
        <v>26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>
        <v>64</v>
      </c>
      <c r="W33" s="4">
        <v>0</v>
      </c>
      <c r="X33" s="4">
        <v>100</v>
      </c>
    </row>
    <row r="34" spans="1:24">
      <c r="A34" s="3" t="s">
        <v>88</v>
      </c>
      <c r="B34" s="3" t="s">
        <v>56</v>
      </c>
      <c r="C34" s="3"/>
      <c r="D34" s="3">
        <v>128</v>
      </c>
      <c r="E34" s="3"/>
      <c r="F34" s="3">
        <v>21</v>
      </c>
      <c r="G34" s="3">
        <v>21</v>
      </c>
      <c r="H34" s="3">
        <v>26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>
        <v>64</v>
      </c>
      <c r="W34" s="3">
        <v>0</v>
      </c>
      <c r="X34" s="3">
        <v>100</v>
      </c>
    </row>
    <row r="35" spans="1:24">
      <c r="A35" s="4" t="s">
        <v>89</v>
      </c>
      <c r="B35" s="4" t="s">
        <v>56</v>
      </c>
      <c r="C35" s="4"/>
      <c r="D35" s="4">
        <v>128</v>
      </c>
      <c r="E35" s="4"/>
      <c r="F35" s="4">
        <v>21</v>
      </c>
      <c r="G35" s="4">
        <v>21</v>
      </c>
      <c r="H35" s="4">
        <v>26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>
        <v>64</v>
      </c>
      <c r="W35" s="4">
        <v>0</v>
      </c>
      <c r="X35" s="4">
        <v>100</v>
      </c>
    </row>
    <row r="36" spans="1:24">
      <c r="A36" s="3" t="s">
        <v>90</v>
      </c>
      <c r="B36" s="3" t="s">
        <v>56</v>
      </c>
      <c r="C36" s="3"/>
      <c r="D36" s="3">
        <v>128</v>
      </c>
      <c r="E36" s="3"/>
      <c r="F36" s="3">
        <v>21</v>
      </c>
      <c r="G36" s="3">
        <v>21</v>
      </c>
      <c r="H36" s="3">
        <v>26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>
        <v>64</v>
      </c>
      <c r="W36" s="3">
        <v>0</v>
      </c>
      <c r="X36" s="3">
        <v>100</v>
      </c>
    </row>
    <row r="37" spans="1:24">
      <c r="A37" s="4" t="s">
        <v>91</v>
      </c>
      <c r="B37" s="4" t="s">
        <v>56</v>
      </c>
      <c r="C37" s="4"/>
      <c r="D37" s="4">
        <v>128</v>
      </c>
      <c r="E37" s="4"/>
      <c r="F37" s="4">
        <v>21</v>
      </c>
      <c r="G37" s="4">
        <v>21</v>
      </c>
      <c r="H37" s="4">
        <v>26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>
        <v>64</v>
      </c>
      <c r="W37" s="4">
        <v>0</v>
      </c>
      <c r="X37" s="4">
        <v>100</v>
      </c>
    </row>
    <row r="38" spans="1:24">
      <c r="A38" s="3" t="s">
        <v>92</v>
      </c>
      <c r="B38" s="3" t="s">
        <v>56</v>
      </c>
      <c r="C38" s="3"/>
      <c r="D38" s="3">
        <v>128</v>
      </c>
      <c r="E38" s="3"/>
      <c r="F38" s="3">
        <v>21</v>
      </c>
      <c r="G38" s="3">
        <v>21</v>
      </c>
      <c r="H38" s="3">
        <v>26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>
        <v>64</v>
      </c>
      <c r="W38" s="3">
        <v>0</v>
      </c>
      <c r="X38" s="3">
        <v>100</v>
      </c>
    </row>
    <row r="39" spans="1:24">
      <c r="A39" t="s">
        <v>93</v>
      </c>
      <c r="B39">
        <f>COUNTA(B2:B38)</f>
        <v>37</v>
      </c>
      <c r="D39" t="s">
        <v>94</v>
      </c>
      <c r="E39" t="s">
        <v>94</v>
      </c>
      <c r="F39" t="s">
        <v>94</v>
      </c>
      <c r="G39" t="s">
        <v>94</v>
      </c>
      <c r="H39" t="s">
        <v>94</v>
      </c>
      <c r="I39" t="s">
        <v>94</v>
      </c>
      <c r="J39" t="s">
        <v>94</v>
      </c>
      <c r="K39" t="s">
        <v>94</v>
      </c>
      <c r="L39" t="s">
        <v>94</v>
      </c>
      <c r="M39" t="s">
        <v>94</v>
      </c>
      <c r="N39" t="s">
        <v>94</v>
      </c>
      <c r="O39" t="s">
        <v>94</v>
      </c>
      <c r="P39" t="s">
        <v>94</v>
      </c>
      <c r="Q39" t="s">
        <v>94</v>
      </c>
      <c r="R39" t="s">
        <v>94</v>
      </c>
      <c r="S39" t="s">
        <v>94</v>
      </c>
      <c r="T39" t="s">
        <v>94</v>
      </c>
      <c r="U39" t="s">
        <v>94</v>
      </c>
      <c r="V39" t="s">
        <v>94</v>
      </c>
      <c r="W39" t="s">
        <v>94</v>
      </c>
      <c r="X39" t="s">
        <v>94</v>
      </c>
    </row>
  </sheetData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sample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 DGUA</cp:lastModifiedBy>
  <cp:revision>1</cp:revision>
  <dcterms:created xsi:type="dcterms:W3CDTF">2012-02-29T09:39:40Z</dcterms:created>
  <cp:lastPrinted>2012-03-08T00:51:51Z</cp:lastPrinted>
  <dcterms:modified xsi:type="dcterms:W3CDTF">2021-07-26T03:31:44Z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