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4" activeTab="12"/>
  </bookViews>
  <sheets>
    <sheet name="1月" sheetId="3" r:id="rId1"/>
    <sheet name="2月" sheetId="4" r:id="rId2"/>
    <sheet name="3月" sheetId="16" r:id="rId3"/>
    <sheet name="4月" sheetId="17" r:id="rId4"/>
    <sheet name="5月" sheetId="18" r:id="rId5"/>
    <sheet name="6月" sheetId="19" r:id="rId6"/>
    <sheet name="7月" sheetId="20" r:id="rId7"/>
    <sheet name="8月" sheetId="21" r:id="rId8"/>
    <sheet name="9月" sheetId="22" r:id="rId9"/>
    <sheet name="10月" sheetId="23" r:id="rId10"/>
    <sheet name="11月" sheetId="24" r:id="rId11"/>
    <sheet name="12月" sheetId="25" r:id="rId12"/>
    <sheet name="员工版" sheetId="2" r:id="rId13"/>
  </sheets>
  <calcPr calcId="144525"/>
</workbook>
</file>

<file path=xl/sharedStrings.xml><?xml version="1.0" encoding="utf-8"?>
<sst xmlns="http://schemas.openxmlformats.org/spreadsheetml/2006/main" count="595" uniqueCount="101">
  <si>
    <r>
      <rPr>
        <b/>
        <sz val="9"/>
        <color theme="1"/>
        <rFont val="微软雅黑"/>
        <charset val="134"/>
      </rPr>
      <t>姓名</t>
    </r>
  </si>
  <si>
    <r>
      <rPr>
        <b/>
        <sz val="9"/>
        <color theme="1"/>
        <rFont val="微软雅黑"/>
        <charset val="134"/>
      </rPr>
      <t>身份证号</t>
    </r>
  </si>
  <si>
    <r>
      <rPr>
        <b/>
        <sz val="9"/>
        <color theme="1"/>
        <rFont val="微软雅黑"/>
        <charset val="134"/>
      </rPr>
      <t>收入</t>
    </r>
  </si>
  <si>
    <r>
      <rPr>
        <b/>
        <sz val="9"/>
        <color theme="1"/>
        <rFont val="微软雅黑"/>
        <charset val="134"/>
      </rPr>
      <t>费用</t>
    </r>
  </si>
  <si>
    <r>
      <rPr>
        <b/>
        <sz val="9"/>
        <color theme="1"/>
        <rFont val="微软雅黑"/>
        <charset val="134"/>
      </rPr>
      <t>专项扣除</t>
    </r>
  </si>
  <si>
    <r>
      <rPr>
        <b/>
        <sz val="9"/>
        <color theme="1"/>
        <rFont val="微软雅黑"/>
        <charset val="134"/>
      </rPr>
      <t>专项附加扣除</t>
    </r>
  </si>
  <si>
    <r>
      <rPr>
        <b/>
        <sz val="9"/>
        <color theme="1"/>
        <rFont val="微软雅黑"/>
        <charset val="134"/>
      </rPr>
      <t>其他扣除</t>
    </r>
  </si>
  <si>
    <r>
      <rPr>
        <b/>
        <sz val="9"/>
        <color theme="1"/>
        <rFont val="微软雅黑"/>
        <charset val="134"/>
      </rPr>
      <t>税款计算</t>
    </r>
  </si>
  <si>
    <r>
      <rPr>
        <b/>
        <sz val="9"/>
        <color theme="1"/>
        <rFont val="微软雅黑"/>
        <charset val="134"/>
      </rPr>
      <t>固定工资</t>
    </r>
  </si>
  <si>
    <r>
      <rPr>
        <b/>
        <sz val="9"/>
        <color theme="1"/>
        <rFont val="微软雅黑"/>
        <charset val="134"/>
      </rPr>
      <t>补贴</t>
    </r>
  </si>
  <si>
    <r>
      <rPr>
        <b/>
        <sz val="9"/>
        <color theme="1"/>
        <rFont val="微软雅黑"/>
        <charset val="134"/>
      </rPr>
      <t>绩效等</t>
    </r>
  </si>
  <si>
    <r>
      <rPr>
        <b/>
        <sz val="9"/>
        <color theme="1"/>
        <rFont val="微软雅黑"/>
        <charset val="134"/>
      </rPr>
      <t>收入小计</t>
    </r>
  </si>
  <si>
    <r>
      <rPr>
        <b/>
        <sz val="9"/>
        <color theme="1"/>
        <rFont val="微软雅黑"/>
        <charset val="134"/>
      </rPr>
      <t>基本养老保险</t>
    </r>
  </si>
  <si>
    <r>
      <rPr>
        <b/>
        <sz val="9"/>
        <color theme="1"/>
        <rFont val="Arial"/>
        <charset val="134"/>
      </rPr>
      <t xml:space="preserve">          </t>
    </r>
    <r>
      <rPr>
        <b/>
        <sz val="9"/>
        <color theme="1"/>
        <rFont val="微软雅黑"/>
        <charset val="134"/>
      </rPr>
      <t>基本医疗保险</t>
    </r>
  </si>
  <si>
    <r>
      <rPr>
        <b/>
        <sz val="9"/>
        <color theme="1"/>
        <rFont val="Arial"/>
        <charset val="134"/>
      </rPr>
      <t xml:space="preserve">          </t>
    </r>
    <r>
      <rPr>
        <b/>
        <sz val="9"/>
        <color theme="1"/>
        <rFont val="微软雅黑"/>
        <charset val="134"/>
      </rPr>
      <t>失业保险</t>
    </r>
  </si>
  <si>
    <r>
      <rPr>
        <b/>
        <sz val="9"/>
        <color theme="1"/>
        <rFont val="Arial"/>
        <charset val="134"/>
      </rPr>
      <t xml:space="preserve">         </t>
    </r>
    <r>
      <rPr>
        <b/>
        <sz val="9"/>
        <color theme="1"/>
        <rFont val="微软雅黑"/>
        <charset val="134"/>
      </rPr>
      <t>住房公积金</t>
    </r>
  </si>
  <si>
    <r>
      <rPr>
        <b/>
        <sz val="9"/>
        <color theme="1"/>
        <rFont val="微软雅黑"/>
        <charset val="134"/>
      </rPr>
      <t>专项扣除小计</t>
    </r>
  </si>
  <si>
    <r>
      <rPr>
        <b/>
        <sz val="9"/>
        <color theme="1"/>
        <rFont val="微软雅黑"/>
        <charset val="134"/>
      </rPr>
      <t>赡养老人</t>
    </r>
  </si>
  <si>
    <r>
      <rPr>
        <b/>
        <sz val="9"/>
        <color theme="1"/>
        <rFont val="Arial"/>
        <charset val="134"/>
      </rPr>
      <t xml:space="preserve">         </t>
    </r>
    <r>
      <rPr>
        <b/>
        <sz val="9"/>
        <color theme="1"/>
        <rFont val="微软雅黑"/>
        <charset val="134"/>
      </rPr>
      <t>子女教育</t>
    </r>
  </si>
  <si>
    <r>
      <rPr>
        <b/>
        <sz val="9"/>
        <color theme="1"/>
        <rFont val="Arial"/>
        <charset val="134"/>
      </rPr>
      <t xml:space="preserve">         </t>
    </r>
    <r>
      <rPr>
        <b/>
        <sz val="9"/>
        <color theme="1"/>
        <rFont val="微软雅黑"/>
        <charset val="134"/>
      </rPr>
      <t>继续教育</t>
    </r>
  </si>
  <si>
    <r>
      <rPr>
        <b/>
        <sz val="9"/>
        <color theme="1"/>
        <rFont val="Arial"/>
        <charset val="134"/>
      </rPr>
      <t xml:space="preserve">         </t>
    </r>
    <r>
      <rPr>
        <b/>
        <sz val="9"/>
        <color theme="1"/>
        <rFont val="微软雅黑"/>
        <charset val="134"/>
      </rPr>
      <t>住房租金</t>
    </r>
  </si>
  <si>
    <r>
      <rPr>
        <b/>
        <sz val="9"/>
        <color theme="1"/>
        <rFont val="Arial"/>
        <charset val="134"/>
      </rPr>
      <t xml:space="preserve">         </t>
    </r>
    <r>
      <rPr>
        <b/>
        <sz val="9"/>
        <color theme="1"/>
        <rFont val="微软雅黑"/>
        <charset val="134"/>
      </rPr>
      <t>住房贷款利息</t>
    </r>
  </si>
  <si>
    <r>
      <rPr>
        <b/>
        <sz val="9"/>
        <color theme="1"/>
        <rFont val="微软雅黑"/>
        <charset val="134"/>
      </rPr>
      <t>专项附加小计</t>
    </r>
  </si>
  <si>
    <r>
      <rPr>
        <b/>
        <sz val="9"/>
        <color theme="1"/>
        <rFont val="微软雅黑"/>
        <charset val="134"/>
      </rPr>
      <t>年金</t>
    </r>
  </si>
  <si>
    <r>
      <rPr>
        <b/>
        <sz val="9"/>
        <color theme="1"/>
        <rFont val="Arial"/>
        <charset val="134"/>
      </rPr>
      <t xml:space="preserve">         </t>
    </r>
    <r>
      <rPr>
        <b/>
        <sz val="9"/>
        <color theme="1"/>
        <rFont val="微软雅黑"/>
        <charset val="134"/>
      </rPr>
      <t>商业健康保险</t>
    </r>
  </si>
  <si>
    <r>
      <rPr>
        <b/>
        <sz val="9"/>
        <color theme="1"/>
        <rFont val="Arial"/>
        <charset val="134"/>
      </rPr>
      <t xml:space="preserve">        </t>
    </r>
    <r>
      <rPr>
        <b/>
        <sz val="9"/>
        <color theme="1"/>
        <rFont val="微软雅黑"/>
        <charset val="134"/>
      </rPr>
      <t>税延养老保险</t>
    </r>
  </si>
  <si>
    <r>
      <rPr>
        <b/>
        <sz val="9"/>
        <color theme="1"/>
        <rFont val="微软雅黑"/>
        <charset val="134"/>
      </rPr>
      <t>其他扣除小计</t>
    </r>
  </si>
  <si>
    <r>
      <rPr>
        <b/>
        <sz val="9"/>
        <color theme="1"/>
        <rFont val="微软雅黑"/>
        <charset val="134"/>
      </rPr>
      <t>当月应纳税所得额</t>
    </r>
  </si>
  <si>
    <r>
      <rPr>
        <b/>
        <sz val="9"/>
        <color theme="1"/>
        <rFont val="微软雅黑"/>
        <charset val="134"/>
      </rPr>
      <t>累计应纳税所得额</t>
    </r>
  </si>
  <si>
    <r>
      <rPr>
        <b/>
        <sz val="9"/>
        <color theme="1"/>
        <rFont val="微软雅黑"/>
        <charset val="134"/>
      </rPr>
      <t>累计应纳税额</t>
    </r>
  </si>
  <si>
    <r>
      <rPr>
        <b/>
        <sz val="9"/>
        <color theme="1"/>
        <rFont val="微软雅黑"/>
        <charset val="134"/>
      </rPr>
      <t>前期累计已缴税额</t>
    </r>
  </si>
  <si>
    <r>
      <rPr>
        <b/>
        <sz val="9"/>
        <color theme="1"/>
        <rFont val="微软雅黑"/>
        <charset val="134"/>
      </rPr>
      <t>本月应补税额</t>
    </r>
  </si>
  <si>
    <t>2</t>
  </si>
  <si>
    <t>6=3+4+5</t>
  </si>
  <si>
    <t>12=8+9+10+11</t>
  </si>
  <si>
    <t>18=13+14+15+16+17</t>
  </si>
  <si>
    <t>22=20+21</t>
  </si>
  <si>
    <t>23=6-7-12-18-22</t>
  </si>
  <si>
    <r>
      <rPr>
        <b/>
        <sz val="9"/>
        <color rgb="FFFF0000"/>
        <rFont val="Arial"/>
        <charset val="134"/>
      </rPr>
      <t>24=23+</t>
    </r>
    <r>
      <rPr>
        <b/>
        <sz val="9"/>
        <color rgb="FFFF0000"/>
        <rFont val="宋体"/>
        <charset val="134"/>
      </rPr>
      <t>上月</t>
    </r>
    <r>
      <rPr>
        <b/>
        <sz val="9"/>
        <color rgb="FFFF0000"/>
        <rFont val="Arial"/>
        <charset val="134"/>
      </rPr>
      <t>24</t>
    </r>
    <r>
      <rPr>
        <b/>
        <sz val="9"/>
        <color rgb="FFFF0000"/>
        <rFont val="宋体"/>
        <charset val="134"/>
      </rPr>
      <t>列，</t>
    </r>
    <r>
      <rPr>
        <b/>
        <sz val="9"/>
        <color rgb="FFFF0000"/>
        <rFont val="Arial"/>
        <charset val="134"/>
      </rPr>
      <t>1</t>
    </r>
    <r>
      <rPr>
        <b/>
        <sz val="9"/>
        <color rgb="FFFF0000"/>
        <rFont val="宋体"/>
        <charset val="134"/>
      </rPr>
      <t>月本列等于</t>
    </r>
    <r>
      <rPr>
        <b/>
        <sz val="9"/>
        <color rgb="FFFF0000"/>
        <rFont val="Arial"/>
        <charset val="134"/>
      </rPr>
      <t>23</t>
    </r>
    <r>
      <rPr>
        <b/>
        <sz val="9"/>
        <color rgb="FFFF0000"/>
        <rFont val="宋体"/>
        <charset val="134"/>
      </rPr>
      <t>列</t>
    </r>
  </si>
  <si>
    <r>
      <rPr>
        <b/>
        <sz val="9"/>
        <color theme="1"/>
        <rFont val="Arial"/>
        <charset val="134"/>
      </rPr>
      <t>25=24*</t>
    </r>
    <r>
      <rPr>
        <b/>
        <sz val="9"/>
        <color theme="1"/>
        <rFont val="宋体"/>
        <charset val="134"/>
      </rPr>
      <t>预扣税率</t>
    </r>
    <r>
      <rPr>
        <b/>
        <sz val="9"/>
        <color theme="1"/>
        <rFont val="Arial"/>
        <charset val="134"/>
      </rPr>
      <t>-</t>
    </r>
    <r>
      <rPr>
        <b/>
        <sz val="9"/>
        <color theme="1"/>
        <rFont val="宋体"/>
        <charset val="134"/>
      </rPr>
      <t>速算扣除数</t>
    </r>
  </si>
  <si>
    <r>
      <rPr>
        <b/>
        <sz val="9"/>
        <color rgb="FFFF0000"/>
        <rFont val="Arial"/>
        <charset val="134"/>
      </rPr>
      <t>26=</t>
    </r>
    <r>
      <rPr>
        <b/>
        <sz val="9"/>
        <color rgb="FFFF0000"/>
        <rFont val="宋体"/>
        <charset val="134"/>
      </rPr>
      <t>上月</t>
    </r>
    <r>
      <rPr>
        <b/>
        <sz val="9"/>
        <color rgb="FFFF0000"/>
        <rFont val="Arial"/>
        <charset val="134"/>
      </rPr>
      <t>25</t>
    </r>
    <r>
      <rPr>
        <b/>
        <sz val="9"/>
        <color rgb="FFFF0000"/>
        <rFont val="宋体"/>
        <charset val="134"/>
      </rPr>
      <t>列，</t>
    </r>
    <r>
      <rPr>
        <b/>
        <sz val="9"/>
        <color rgb="FFFF0000"/>
        <rFont val="Arial"/>
        <charset val="134"/>
      </rPr>
      <t>1</t>
    </r>
    <r>
      <rPr>
        <b/>
        <sz val="9"/>
        <color rgb="FFFF0000"/>
        <rFont val="宋体"/>
        <charset val="134"/>
      </rPr>
      <t>月本列为零</t>
    </r>
  </si>
  <si>
    <t>27=25-26</t>
  </si>
  <si>
    <r>
      <rPr>
        <sz val="9"/>
        <color theme="1"/>
        <rFont val="微软雅黑"/>
        <charset val="134"/>
      </rPr>
      <t>小壹</t>
    </r>
    <r>
      <rPr>
        <sz val="9"/>
        <color theme="1"/>
        <rFont val="Arial"/>
        <charset val="134"/>
      </rPr>
      <t>1</t>
    </r>
  </si>
  <si>
    <t>小壹2</t>
  </si>
  <si>
    <r>
      <rPr>
        <sz val="9"/>
        <color theme="1"/>
        <rFont val="微软雅黑"/>
        <charset val="134"/>
      </rPr>
      <t>合计</t>
    </r>
  </si>
  <si>
    <t>小壹1</t>
  </si>
  <si>
    <t>新个人所得税每月税款计算器</t>
  </si>
  <si>
    <t>项目</t>
  </si>
  <si>
    <t>序号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</si>
  <si>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</si>
  <si>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</si>
  <si>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</si>
  <si>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</si>
  <si>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</si>
  <si>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</si>
  <si>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</si>
  <si>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</si>
  <si>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</si>
  <si>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</si>
  <si>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</si>
  <si>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</si>
  <si>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备注</t>
  </si>
  <si>
    <t>收入</t>
  </si>
  <si>
    <t>减：费用（固定5千）</t>
  </si>
  <si>
    <t>新个人所得税法</t>
  </si>
  <si>
    <t>减：专项扣除小计</t>
  </si>
  <si>
    <t>3=4+5+6+7</t>
  </si>
  <si>
    <t>其中：基本养老保险</t>
  </si>
  <si>
    <t>财税[2006]10号</t>
  </si>
  <si>
    <t xml:space="preserve">          基本医疗保险</t>
  </si>
  <si>
    <t xml:space="preserve">          失业保险</t>
  </si>
  <si>
    <t xml:space="preserve">         住房公积金</t>
  </si>
  <si>
    <t>减：专项附加扣除小计</t>
  </si>
  <si>
    <t>8=9+10+11+12+13</t>
  </si>
  <si>
    <t>其中：赡养老人</t>
  </si>
  <si>
    <t xml:space="preserve">         子女教育</t>
  </si>
  <si>
    <t xml:space="preserve">         继续教育</t>
  </si>
  <si>
    <t xml:space="preserve">         住房租金</t>
  </si>
  <si>
    <t xml:space="preserve">         住房贷款利息</t>
  </si>
  <si>
    <t>减：其他扣除</t>
  </si>
  <si>
    <t>15=16+17+18+19</t>
  </si>
  <si>
    <t>其中：年金</t>
  </si>
  <si>
    <t>财税[2013]103号</t>
  </si>
  <si>
    <t xml:space="preserve">         商业健康保险</t>
  </si>
  <si>
    <t>财税[2017]39号、国家税务总局公告2017年17号</t>
  </si>
  <si>
    <t xml:space="preserve">        税延养老保险</t>
  </si>
  <si>
    <t>财税[2018]22号、国家税务总局公告2018年21号</t>
  </si>
  <si>
    <t xml:space="preserve">        其它</t>
  </si>
  <si>
    <t>当月应纳税所得额</t>
  </si>
  <si>
    <t>20=1-2-3-8-15</t>
  </si>
  <si>
    <t>累计应纳税所得额</t>
  </si>
  <si>
    <t>21=截止本月累计</t>
  </si>
  <si>
    <t>累计应纳税额</t>
  </si>
  <si>
    <t>22=21*预扣率-速算扣除数</t>
  </si>
  <si>
    <t>国家税务总局公告2018年56号</t>
  </si>
  <si>
    <t>减：前期累计已缴税额</t>
  </si>
  <si>
    <t>23=上月22行数</t>
  </si>
  <si>
    <t>本期应缴税额</t>
  </si>
  <si>
    <t>24=22-23</t>
  </si>
  <si>
    <t>注：1、上表为简表，省略了免税收入、可扣除捐赠支出、减免税额三项内容，同时提醒汇算清缴时方可扣除大病医疗费用</t>
  </si>
  <si>
    <t xml:space="preserve"> 2、可下载附件带公式的EXECEL文件，以方便员工进行测算。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</si>
</sst>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b/>
      <sz val="9"/>
      <color rgb="FFFF000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9"/>
      <color theme="1"/>
      <name val="微软雅黑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43" fontId="1" fillId="0" borderId="0" xfId="8" applyFont="1" applyAlignment="1"/>
    <xf numFmtId="43" fontId="1" fillId="2" borderId="0" xfId="8" applyFont="1" applyFill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wrapText="1"/>
    </xf>
    <xf numFmtId="176" fontId="3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8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3" fontId="3" fillId="3" borderId="0" xfId="8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8"/>
  <sheetViews>
    <sheetView workbookViewId="0">
      <pane xSplit="2" ySplit="4" topLeftCell="R5" activePane="bottomRight" state="frozen"/>
      <selection/>
      <selection pane="topRight"/>
      <selection pane="bottomLeft"/>
      <selection pane="bottomRight" activeCell="B7" sqref="B7:B8"/>
    </sheetView>
  </sheetViews>
  <sheetFormatPr defaultColWidth="9" defaultRowHeight="12" outlineLevelRow="7"/>
  <cols>
    <col min="1" max="1" width="5.375" style="10" customWidth="1"/>
    <col min="2" max="2" width="9" style="10"/>
    <col min="3" max="3" width="9" style="11"/>
    <col min="4" max="4" width="10.75" style="10" customWidth="1"/>
    <col min="5" max="5" width="6.125" style="10" customWidth="1"/>
    <col min="6" max="6" width="8.625" style="10" customWidth="1"/>
    <col min="7" max="7" width="11.125" style="10" customWidth="1"/>
    <col min="8" max="8" width="11.62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5" width="13.875" style="10" customWidth="1"/>
    <col min="26" max="26" width="10.5" style="10" customWidth="1"/>
    <col min="27" max="27" width="11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" customHeight="1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1" customHeight="1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42</v>
      </c>
      <c r="D5" s="18">
        <v>30000</v>
      </c>
      <c r="E5" s="18"/>
      <c r="F5" s="18"/>
      <c r="G5" s="18">
        <f>SUM(D5:F5)</f>
        <v>30000</v>
      </c>
      <c r="H5" s="18">
        <v>5000</v>
      </c>
      <c r="I5" s="18">
        <v>4500</v>
      </c>
      <c r="J5" s="18"/>
      <c r="K5" s="18"/>
      <c r="L5" s="18"/>
      <c r="M5" s="18">
        <f>SUM(I5:L5)</f>
        <v>4500</v>
      </c>
      <c r="N5" s="18">
        <v>2000</v>
      </c>
      <c r="O5" s="18"/>
      <c r="P5" s="18"/>
      <c r="Q5" s="18"/>
      <c r="R5" s="18"/>
      <c r="S5" s="18">
        <f>SUM(N5:R5)</f>
        <v>2000</v>
      </c>
      <c r="T5" s="18"/>
      <c r="U5" s="18"/>
      <c r="V5" s="18"/>
      <c r="W5" s="18">
        <f>SUM(T5:V5)</f>
        <v>0</v>
      </c>
      <c r="X5" s="18">
        <f>G5-H5-M5-S5-W5</f>
        <v>18500</v>
      </c>
      <c r="Y5" s="18">
        <f>X5</f>
        <v>18500</v>
      </c>
      <c r="Z5" s="18">
        <f>MAX(Y5*{3,10,20,25,30,35,45}%-{0,2520,16920,31920,52920,85920,181920},0)</f>
        <v>555</v>
      </c>
      <c r="AA5" s="18"/>
      <c r="AB5" s="18">
        <f>Z5-AA5</f>
        <v>555</v>
      </c>
    </row>
    <row r="6" ht="21.95" customHeight="1" spans="2:28">
      <c r="B6" s="3" t="s">
        <v>43</v>
      </c>
      <c r="D6" s="18">
        <v>30000</v>
      </c>
      <c r="E6" s="18"/>
      <c r="F6" s="18"/>
      <c r="G6" s="18">
        <f>SUM(D6:F6)</f>
        <v>30000</v>
      </c>
      <c r="H6" s="18">
        <v>5000</v>
      </c>
      <c r="I6" s="18">
        <v>4500</v>
      </c>
      <c r="J6" s="18"/>
      <c r="K6" s="18"/>
      <c r="L6" s="18"/>
      <c r="M6" s="18">
        <f>SUM(I6:L6)</f>
        <v>4500</v>
      </c>
      <c r="N6" s="18">
        <v>2000</v>
      </c>
      <c r="O6" s="18"/>
      <c r="P6" s="18"/>
      <c r="Q6" s="18"/>
      <c r="R6" s="18"/>
      <c r="S6" s="18">
        <f>SUM(N6:R6)</f>
        <v>2000</v>
      </c>
      <c r="T6" s="18"/>
      <c r="U6" s="18"/>
      <c r="V6" s="18"/>
      <c r="W6" s="18">
        <f>SUM(T6:V6)</f>
        <v>0</v>
      </c>
      <c r="X6" s="18">
        <f>G6-H6-M6-S6-W6</f>
        <v>18500</v>
      </c>
      <c r="Y6" s="18">
        <f>X6</f>
        <v>18500</v>
      </c>
      <c r="Z6" s="18">
        <f>MAX(Y6*{3,10,20,25,30,35,45}%-{0,2520,16920,31920,52920,85920,181920},0)</f>
        <v>555</v>
      </c>
      <c r="AA6" s="18"/>
      <c r="AB6" s="18">
        <f>Z6-AA6</f>
        <v>555</v>
      </c>
    </row>
    <row r="7" ht="21.95" customHeight="1" spans="2:28">
      <c r="B7" s="19" t="s">
        <v>44</v>
      </c>
      <c r="C7" s="15"/>
      <c r="D7" s="20">
        <f>SUM(D5:D6)</f>
        <v>60000</v>
      </c>
      <c r="E7" s="20">
        <f t="shared" ref="E7:AB7" si="0">SUM(E5:E6)</f>
        <v>0</v>
      </c>
      <c r="F7" s="20">
        <f t="shared" si="0"/>
        <v>0</v>
      </c>
      <c r="G7" s="20">
        <f t="shared" si="0"/>
        <v>60000</v>
      </c>
      <c r="H7" s="20">
        <f t="shared" si="0"/>
        <v>10000</v>
      </c>
      <c r="I7" s="20">
        <f t="shared" si="0"/>
        <v>9000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9000</v>
      </c>
      <c r="N7" s="20">
        <f t="shared" si="0"/>
        <v>4000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4000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37000</v>
      </c>
      <c r="Y7" s="20">
        <f t="shared" si="0"/>
        <v>37000</v>
      </c>
      <c r="Z7" s="20">
        <f t="shared" si="0"/>
        <v>1110</v>
      </c>
      <c r="AA7" s="20">
        <f t="shared" si="0"/>
        <v>0</v>
      </c>
      <c r="AB7" s="20">
        <f t="shared" si="0"/>
        <v>1110</v>
      </c>
    </row>
    <row r="8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pane xSplit="2" ySplit="4" topLeftCell="J5" activePane="bottomRight" state="frozen"/>
      <selection/>
      <selection pane="topRight"/>
      <selection pane="bottomLeft"/>
      <selection pane="bottomRight"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X5+'1月'!Y5</f>
        <v>37000</v>
      </c>
      <c r="Z5" s="13">
        <f>MAX(Y5*{3,10,20,25,30,35,45}%-{0,2520,16920,31920,52920,85920,181920},0)</f>
        <v>1180</v>
      </c>
      <c r="AA5" s="13">
        <f>'1月'!Z5</f>
        <v>555</v>
      </c>
      <c r="AB5" s="13">
        <f>Z5-AA5</f>
        <v>625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X6+'1月'!Y6</f>
        <v>37000</v>
      </c>
      <c r="Z6" s="13">
        <f>MAX(Y6*{3,10,20,25,30,35,45}%-{0,2520,16920,31920,52920,85920,181920},0)</f>
        <v>1180</v>
      </c>
      <c r="AA6" s="13">
        <f>'1月'!Z6</f>
        <v>555</v>
      </c>
      <c r="AB6" s="13">
        <f>Z6-AA6</f>
        <v>625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74000</v>
      </c>
      <c r="Z7" s="16">
        <f t="shared" si="0"/>
        <v>2360</v>
      </c>
      <c r="AA7" s="16">
        <f t="shared" si="0"/>
        <v>1110</v>
      </c>
      <c r="AB7" s="16">
        <f t="shared" si="0"/>
        <v>1250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X5+'2月'!Y5</f>
        <v>55500</v>
      </c>
      <c r="Z5" s="13">
        <f>MAX(Y5*{3,10,20,25,30,35,45}%-{0,2520,16920,31920,52920,85920,181920},0)</f>
        <v>3030</v>
      </c>
      <c r="AA5" s="13">
        <f>'2月'!Z5</f>
        <v>1180</v>
      </c>
      <c r="AB5" s="13">
        <f>Z5-AA5</f>
        <v>1850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X6+'2月'!Y6</f>
        <v>55500</v>
      </c>
      <c r="Z6" s="13">
        <f>MAX(Y6*{3,10,20,25,30,35,45}%-{0,2520,16920,31920,52920,85920,181920},0)</f>
        <v>3030</v>
      </c>
      <c r="AA6" s="13">
        <f>'2月'!Z6</f>
        <v>1180</v>
      </c>
      <c r="AB6" s="13">
        <f>Z6-AA6</f>
        <v>1850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111000</v>
      </c>
      <c r="Z7" s="16">
        <f t="shared" si="0"/>
        <v>6060</v>
      </c>
      <c r="AA7" s="16">
        <f t="shared" si="0"/>
        <v>2360</v>
      </c>
      <c r="AB7" s="16">
        <f t="shared" si="0"/>
        <v>3700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X5+'3月'!Y5</f>
        <v>74000</v>
      </c>
      <c r="Z5" s="13">
        <f>MAX(Y5*{3,10,20,25,30,35,45}%-{0,2520,16920,31920,52920,85920,181920},0)</f>
        <v>4880</v>
      </c>
      <c r="AA5" s="13">
        <f>'3月'!Z5</f>
        <v>3030</v>
      </c>
      <c r="AB5" s="13">
        <f>Z5-AA5</f>
        <v>1850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X6+'3月'!Y6</f>
        <v>74000</v>
      </c>
      <c r="Z6" s="13">
        <f>MAX(Y6*{3,10,20,25,30,35,45}%-{0,2520,16920,31920,52920,85920,181920},0)</f>
        <v>4880</v>
      </c>
      <c r="AA6" s="13">
        <f>'3月'!Z6</f>
        <v>3030</v>
      </c>
      <c r="AB6" s="13">
        <f>Z6-AA6</f>
        <v>1850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148000</v>
      </c>
      <c r="Z7" s="16">
        <f t="shared" si="0"/>
        <v>9760</v>
      </c>
      <c r="AA7" s="16">
        <f t="shared" si="0"/>
        <v>6060</v>
      </c>
      <c r="AB7" s="16">
        <f t="shared" si="0"/>
        <v>3700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X5+'4月'!Y5</f>
        <v>92500</v>
      </c>
      <c r="Z5" s="13">
        <f>MAX(Y5*{3,10,20,25,30,35,45}%-{0,2520,16920,31920,52920,85920,181920},0)</f>
        <v>6730</v>
      </c>
      <c r="AA5" s="13">
        <f>'4月'!Z5</f>
        <v>4880</v>
      </c>
      <c r="AB5" s="13">
        <f>Z5-AA5</f>
        <v>1850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X6+'4月'!Y6</f>
        <v>92500</v>
      </c>
      <c r="Z6" s="13">
        <f>MAX(Y6*{3,10,20,25,30,35,45}%-{0,2520,16920,31920,52920,85920,181920},0)</f>
        <v>6730</v>
      </c>
      <c r="AA6" s="13">
        <f>'4月'!Z6</f>
        <v>4880</v>
      </c>
      <c r="AB6" s="13">
        <f>Z6-AA6</f>
        <v>1850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185000</v>
      </c>
      <c r="Z7" s="16">
        <f t="shared" si="0"/>
        <v>13460</v>
      </c>
      <c r="AA7" s="16">
        <f t="shared" si="0"/>
        <v>9760</v>
      </c>
      <c r="AB7" s="16">
        <f t="shared" si="0"/>
        <v>3700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X5+'5月'!Y5</f>
        <v>111000</v>
      </c>
      <c r="Z5" s="13">
        <f>MAX(Y5*{3,10,20,25,30,35,45}%-{0,2520,16920,31920,52920,85920,181920},0)</f>
        <v>8580</v>
      </c>
      <c r="AA5" s="13">
        <f>'5月'!Z5</f>
        <v>6730</v>
      </c>
      <c r="AB5" s="13">
        <f>Z5-AA5</f>
        <v>1850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X6+'5月'!Y6</f>
        <v>111000</v>
      </c>
      <c r="Z6" s="13">
        <f>MAX(Y6*{3,10,20,25,30,35,45}%-{0,2520,16920,31920,52920,85920,181920},0)</f>
        <v>8580</v>
      </c>
      <c r="AA6" s="13">
        <f>'5月'!Z6</f>
        <v>6730</v>
      </c>
      <c r="AB6" s="13">
        <f>Z6-AA6</f>
        <v>1850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222000</v>
      </c>
      <c r="Z7" s="16">
        <f t="shared" si="0"/>
        <v>17160</v>
      </c>
      <c r="AA7" s="16">
        <f t="shared" si="0"/>
        <v>13460</v>
      </c>
      <c r="AB7" s="16">
        <f t="shared" si="0"/>
        <v>3700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X5+'6月'!Y5</f>
        <v>129500</v>
      </c>
      <c r="Z5" s="13">
        <f>MAX(Y5*{3,10,20,25,30,35,45}%-{0,2520,16920,31920,52920,85920,181920},0)</f>
        <v>10430</v>
      </c>
      <c r="AA5" s="13">
        <f>'6月'!Z5</f>
        <v>8580</v>
      </c>
      <c r="AB5" s="13">
        <f>Z5-AA5</f>
        <v>1850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X6+'6月'!Y6</f>
        <v>129500</v>
      </c>
      <c r="Z6" s="13">
        <f>MAX(Y6*{3,10,20,25,30,35,45}%-{0,2520,16920,31920,52920,85920,181920},0)</f>
        <v>10430</v>
      </c>
      <c r="AA6" s="13">
        <f>'6月'!Z6</f>
        <v>8580</v>
      </c>
      <c r="AB6" s="13">
        <f>Z6-AA6</f>
        <v>1850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259000</v>
      </c>
      <c r="Z7" s="16">
        <f t="shared" si="0"/>
        <v>20860</v>
      </c>
      <c r="AA7" s="16">
        <f t="shared" si="0"/>
        <v>17160</v>
      </c>
      <c r="AB7" s="16">
        <f t="shared" si="0"/>
        <v>3700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X5+'7月'!Y5</f>
        <v>148000</v>
      </c>
      <c r="Z5" s="13">
        <f>MAX(Y5*{3,10,20,25,30,35,45}%-{0,2520,16920,31920,52920,85920,181920},0)</f>
        <v>12680</v>
      </c>
      <c r="AA5" s="13">
        <f>'7月'!Z5</f>
        <v>10430</v>
      </c>
      <c r="AB5" s="13">
        <f>Z5-AA5</f>
        <v>2250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X6+'7月'!Y6</f>
        <v>148000</v>
      </c>
      <c r="Z6" s="13">
        <f>MAX(Y6*{3,10,20,25,30,35,45}%-{0,2520,16920,31920,52920,85920,181920},0)</f>
        <v>12680</v>
      </c>
      <c r="AA6" s="13">
        <f>'7月'!Z6</f>
        <v>10430</v>
      </c>
      <c r="AB6" s="13">
        <f>Z6-AA6</f>
        <v>2250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296000</v>
      </c>
      <c r="Z7" s="16">
        <f t="shared" si="0"/>
        <v>25360</v>
      </c>
      <c r="AA7" s="16">
        <f t="shared" si="0"/>
        <v>20860</v>
      </c>
      <c r="AB7" s="16">
        <f t="shared" si="0"/>
        <v>4500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X5+'8月'!Y5</f>
        <v>166500</v>
      </c>
      <c r="Z5" s="13">
        <f>MAX(Y5*{3,10,20,25,30,35,45}%-{0,2520,16920,31920,52920,85920,181920},0)</f>
        <v>16380</v>
      </c>
      <c r="AA5" s="13">
        <f>'8月'!Z5</f>
        <v>12680</v>
      </c>
      <c r="AB5" s="13">
        <f>Z5-AA5</f>
        <v>3700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X6+'8月'!Y6</f>
        <v>166500</v>
      </c>
      <c r="Z6" s="13">
        <f>MAX(Y6*{3,10,20,25,30,35,45}%-{0,2520,16920,31920,52920,85920,181920},0)</f>
        <v>16380</v>
      </c>
      <c r="AA6" s="13">
        <f>'8月'!Z6</f>
        <v>12680</v>
      </c>
      <c r="AB6" s="13">
        <f>Z6-AA6</f>
        <v>3700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333000</v>
      </c>
      <c r="Z7" s="16">
        <f t="shared" si="0"/>
        <v>32760</v>
      </c>
      <c r="AA7" s="16">
        <f t="shared" si="0"/>
        <v>25360</v>
      </c>
      <c r="AB7" s="16">
        <f t="shared" si="0"/>
        <v>7400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X5+'9月'!Y5</f>
        <v>185000</v>
      </c>
      <c r="Z5" s="13">
        <f>MAX(Y5*{3,10,20,25,30,35,45}%-{0,2520,16920,31920,52920,85920,181920},0)</f>
        <v>20080</v>
      </c>
      <c r="AA5" s="13">
        <f>'9月'!Z5</f>
        <v>16380</v>
      </c>
      <c r="AB5" s="13">
        <f>Z5-AA5</f>
        <v>3700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X6+'9月'!Y6</f>
        <v>185000</v>
      </c>
      <c r="Z6" s="13">
        <f>MAX(Y6*{3,10,20,25,30,35,45}%-{0,2520,16920,31920,52920,85920,181920},0)</f>
        <v>20080</v>
      </c>
      <c r="AA6" s="13">
        <f>'9月'!Z6</f>
        <v>16380</v>
      </c>
      <c r="AB6" s="13">
        <f>Z6-AA6</f>
        <v>3700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370000</v>
      </c>
      <c r="Z7" s="16">
        <f t="shared" si="0"/>
        <v>40160</v>
      </c>
      <c r="AA7" s="16">
        <f t="shared" si="0"/>
        <v>32760</v>
      </c>
      <c r="AB7" s="16">
        <f t="shared" si="0"/>
        <v>7400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selection activeCell="B7" sqref="B7:B9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X5+'10月'!Y5</f>
        <v>203500</v>
      </c>
      <c r="Z5" s="13">
        <f>MAX(Y5*{3,10,20,25,30,35,45}%-{0,2520,16920,31920,52920,85920,181920},0)</f>
        <v>23780</v>
      </c>
      <c r="AA5" s="13">
        <f>'10月'!Z5</f>
        <v>20080</v>
      </c>
      <c r="AB5" s="13">
        <f>Z5-AA5</f>
        <v>3700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X6+'10月'!Y6</f>
        <v>203500</v>
      </c>
      <c r="Z6" s="13">
        <f>MAX(Y6*{3,10,20,25,30,35,45}%-{0,2520,16920,31920,52920,85920,181920},0)</f>
        <v>23780</v>
      </c>
      <c r="AA6" s="13">
        <f>'10月'!Z6</f>
        <v>20080</v>
      </c>
      <c r="AB6" s="13">
        <f>Z6-AA6</f>
        <v>3700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407000</v>
      </c>
      <c r="Z7" s="16">
        <f t="shared" si="0"/>
        <v>47560</v>
      </c>
      <c r="AA7" s="16">
        <f t="shared" si="0"/>
        <v>40160</v>
      </c>
      <c r="AB7" s="16">
        <f t="shared" si="0"/>
        <v>7400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5"/>
  <sheetViews>
    <sheetView workbookViewId="0">
      <pane xSplit="2" ySplit="4" topLeftCell="L5" activePane="bottomRight" state="frozen"/>
      <selection/>
      <selection pane="topRight"/>
      <selection pane="bottomLeft"/>
      <selection pane="bottomRight" activeCell="K20" sqref="K20"/>
    </sheetView>
  </sheetViews>
  <sheetFormatPr defaultColWidth="9" defaultRowHeight="12"/>
  <cols>
    <col min="1" max="1" width="5.375" style="10" customWidth="1"/>
    <col min="2" max="2" width="9" style="10"/>
    <col min="3" max="3" width="9" style="11"/>
    <col min="4" max="4" width="9.375" style="10" customWidth="1"/>
    <col min="5" max="5" width="8.375" style="10" customWidth="1"/>
    <col min="6" max="6" width="8.625" style="10" customWidth="1"/>
    <col min="7" max="7" width="10.125" style="10" customWidth="1"/>
    <col min="8" max="8" width="9.375" style="10" customWidth="1"/>
    <col min="9" max="9" width="15.5" style="10" customWidth="1"/>
    <col min="10" max="10" width="16.125" style="10" customWidth="1"/>
    <col min="11" max="11" width="12.75" style="10" customWidth="1"/>
    <col min="12" max="13" width="13.875" style="10" customWidth="1"/>
    <col min="14" max="17" width="12.25" style="10" customWidth="1"/>
    <col min="18" max="19" width="15.5" style="10" customWidth="1"/>
    <col min="20" max="20" width="9" style="10"/>
    <col min="21" max="21" width="15.5" style="10" customWidth="1"/>
    <col min="22" max="22" width="15" style="10" customWidth="1"/>
    <col min="23" max="23" width="11.625" style="10" customWidth="1"/>
    <col min="24" max="24" width="13.875" style="10" customWidth="1"/>
    <col min="25" max="25" width="17.25" style="10" customWidth="1"/>
    <col min="26" max="26" width="14.875" style="10" customWidth="1"/>
    <col min="27" max="27" width="13.125" style="10" customWidth="1"/>
    <col min="28" max="28" width="10.5" style="10" customWidth="1"/>
    <col min="29" max="16384" width="9" style="10"/>
  </cols>
  <sheetData>
    <row r="2" s="9" customFormat="1" ht="18.75" customHeight="1" spans="2:24">
      <c r="B2" s="9" t="s">
        <v>0</v>
      </c>
      <c r="C2" s="12" t="s">
        <v>1</v>
      </c>
      <c r="D2" s="9" t="s">
        <v>2</v>
      </c>
      <c r="H2" s="9" t="s">
        <v>3</v>
      </c>
      <c r="I2" s="9" t="s">
        <v>4</v>
      </c>
      <c r="N2" s="9" t="s">
        <v>5</v>
      </c>
      <c r="T2" s="9" t="s">
        <v>6</v>
      </c>
      <c r="X2" s="9" t="s">
        <v>7</v>
      </c>
    </row>
    <row r="3" s="9" customFormat="1" ht="14.25" spans="3:28">
      <c r="C3" s="12"/>
      <c r="D3" s="9" t="s">
        <v>8</v>
      </c>
      <c r="E3" s="9" t="s">
        <v>9</v>
      </c>
      <c r="F3" s="9" t="s">
        <v>10</v>
      </c>
      <c r="G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</row>
    <row r="4" s="9" customFormat="1" ht="24" spans="2:28">
      <c r="B4" s="9">
        <v>1</v>
      </c>
      <c r="C4" s="12" t="s">
        <v>32</v>
      </c>
      <c r="D4" s="9">
        <v>3</v>
      </c>
      <c r="E4" s="9">
        <v>4</v>
      </c>
      <c r="F4" s="9">
        <v>5</v>
      </c>
      <c r="G4" s="9" t="s">
        <v>33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 t="s">
        <v>34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 t="s">
        <v>35</v>
      </c>
      <c r="T4" s="9">
        <v>19</v>
      </c>
      <c r="U4" s="9">
        <v>20</v>
      </c>
      <c r="V4" s="9">
        <v>21</v>
      </c>
      <c r="W4" s="9" t="s">
        <v>36</v>
      </c>
      <c r="X4" s="9" t="s">
        <v>37</v>
      </c>
      <c r="Y4" s="17" t="s">
        <v>38</v>
      </c>
      <c r="Z4" s="9" t="s">
        <v>39</v>
      </c>
      <c r="AA4" s="17" t="s">
        <v>40</v>
      </c>
      <c r="AB4" s="9" t="s">
        <v>41</v>
      </c>
    </row>
    <row r="5" ht="21.95" customHeight="1" spans="2:28">
      <c r="B5" s="3" t="s">
        <v>45</v>
      </c>
      <c r="D5" s="13">
        <v>30000</v>
      </c>
      <c r="E5" s="13"/>
      <c r="F5" s="13"/>
      <c r="G5" s="13">
        <f>SUM(D5:F5)</f>
        <v>30000</v>
      </c>
      <c r="H5" s="13">
        <v>5000</v>
      </c>
      <c r="I5" s="13">
        <v>4500</v>
      </c>
      <c r="J5" s="13"/>
      <c r="K5" s="13"/>
      <c r="L5" s="13"/>
      <c r="M5" s="13">
        <f>SUM(I5:L5)</f>
        <v>4500</v>
      </c>
      <c r="N5" s="13">
        <v>2000</v>
      </c>
      <c r="O5" s="13"/>
      <c r="P5" s="13"/>
      <c r="Q5" s="13"/>
      <c r="R5" s="13"/>
      <c r="S5" s="13">
        <f>SUM(N5:R5)</f>
        <v>2000</v>
      </c>
      <c r="T5" s="13"/>
      <c r="U5" s="13"/>
      <c r="V5" s="13"/>
      <c r="W5" s="13">
        <f>SUM(T5:V5)</f>
        <v>0</v>
      </c>
      <c r="X5" s="13">
        <f>G5-H5-M5-S5-W5</f>
        <v>18500</v>
      </c>
      <c r="Y5" s="13">
        <f>X5+'11月'!Y5</f>
        <v>222000</v>
      </c>
      <c r="Z5" s="13">
        <f>MAX(Y5*{3,10,20,25,30,35,45}%-{0,2520,16920,31920,52920,85920,181920},0)</f>
        <v>27480</v>
      </c>
      <c r="AA5" s="13">
        <f>'11月'!Z5</f>
        <v>23780</v>
      </c>
      <c r="AB5" s="13">
        <f>Z5-AA5</f>
        <v>3700</v>
      </c>
    </row>
    <row r="6" ht="21.95" customHeight="1" spans="2:28">
      <c r="B6" s="3" t="s">
        <v>43</v>
      </c>
      <c r="D6" s="13">
        <v>30000</v>
      </c>
      <c r="E6" s="13"/>
      <c r="F6" s="13"/>
      <c r="G6" s="13">
        <f>SUM(D6:F6)</f>
        <v>30000</v>
      </c>
      <c r="H6" s="13">
        <v>5000</v>
      </c>
      <c r="I6" s="13">
        <v>4500</v>
      </c>
      <c r="J6" s="13"/>
      <c r="K6" s="13"/>
      <c r="L6" s="13"/>
      <c r="M6" s="13">
        <f>SUM(I6:L6)</f>
        <v>4500</v>
      </c>
      <c r="N6" s="13">
        <v>2000</v>
      </c>
      <c r="O6" s="13"/>
      <c r="P6" s="13"/>
      <c r="Q6" s="13"/>
      <c r="R6" s="13"/>
      <c r="S6" s="13">
        <f>SUM(N6:R6)</f>
        <v>2000</v>
      </c>
      <c r="T6" s="13"/>
      <c r="U6" s="13"/>
      <c r="V6" s="13"/>
      <c r="W6" s="13">
        <f>SUM(T6:V6)</f>
        <v>0</v>
      </c>
      <c r="X6" s="13">
        <f>G6-H6-M6-S6-W6</f>
        <v>18500</v>
      </c>
      <c r="Y6" s="13">
        <f>X6+'11月'!Y6</f>
        <v>222000</v>
      </c>
      <c r="Z6" s="13">
        <f>MAX(Y6*{3,10,20,25,30,35,45}%-{0,2520,16920,31920,52920,85920,181920},0)</f>
        <v>27480</v>
      </c>
      <c r="AA6" s="13">
        <f>'11月'!Z6</f>
        <v>23780</v>
      </c>
      <c r="AB6" s="13">
        <f>Z6-AA6</f>
        <v>3700</v>
      </c>
    </row>
    <row r="7" ht="21.95" customHeight="1" spans="2:28">
      <c r="B7" s="14" t="s">
        <v>44</v>
      </c>
      <c r="C7" s="15"/>
      <c r="D7" s="16">
        <f>SUM(D5:D6)</f>
        <v>60000</v>
      </c>
      <c r="E7" s="16">
        <f t="shared" ref="E7:AB7" si="0">SUM(E5:E6)</f>
        <v>0</v>
      </c>
      <c r="F7" s="16">
        <f t="shared" si="0"/>
        <v>0</v>
      </c>
      <c r="G7" s="16">
        <f t="shared" si="0"/>
        <v>60000</v>
      </c>
      <c r="H7" s="16">
        <f t="shared" si="0"/>
        <v>10000</v>
      </c>
      <c r="I7" s="16">
        <f t="shared" si="0"/>
        <v>9000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9000</v>
      </c>
      <c r="N7" s="16">
        <f t="shared" si="0"/>
        <v>4000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4000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37000</v>
      </c>
      <c r="Y7" s="16">
        <f t="shared" si="0"/>
        <v>444000</v>
      </c>
      <c r="Z7" s="16">
        <f t="shared" si="0"/>
        <v>54960</v>
      </c>
      <c r="AA7" s="16">
        <f t="shared" si="0"/>
        <v>47560</v>
      </c>
      <c r="AB7" s="16">
        <f t="shared" si="0"/>
        <v>7400</v>
      </c>
    </row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</sheetData>
  <mergeCells count="8">
    <mergeCell ref="D2:G2"/>
    <mergeCell ref="I2:M2"/>
    <mergeCell ref="N2:S2"/>
    <mergeCell ref="T2:W2"/>
    <mergeCell ref="X2:AB2"/>
    <mergeCell ref="B2:B3"/>
    <mergeCell ref="C2:C3"/>
    <mergeCell ref="H2:H3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8"/>
  <sheetViews>
    <sheetView tabSelected="1" workbookViewId="0">
      <selection activeCell="F32" sqref="F32"/>
    </sheetView>
  </sheetViews>
  <sheetFormatPr defaultColWidth="9" defaultRowHeight="14.25"/>
  <cols>
    <col min="1" max="1" width="9" style="2"/>
    <col min="2" max="2" width="19.75" style="2" customWidth="1"/>
    <col min="3" max="3" width="21.25" style="2" customWidth="1"/>
    <col min="4" max="15" width="4.875" style="2" customWidth="1"/>
    <col min="16" max="16" width="38.875" style="3" customWidth="1"/>
    <col min="17" max="16384" width="9" style="2"/>
  </cols>
  <sheetData>
    <row r="2" spans="2:2">
      <c r="B2" s="2" t="s">
        <v>46</v>
      </c>
    </row>
    <row r="3" s="1" customFormat="1" spans="2:16"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  <c r="J3" s="1" t="s">
        <v>55</v>
      </c>
      <c r="K3" s="1" t="s">
        <v>56</v>
      </c>
      <c r="L3" s="1" t="s">
        <v>57</v>
      </c>
      <c r="M3" s="1" t="s">
        <v>58</v>
      </c>
      <c r="N3" s="1" t="s">
        <v>59</v>
      </c>
      <c r="O3" s="1" t="s">
        <v>60</v>
      </c>
      <c r="P3" s="7" t="s">
        <v>61</v>
      </c>
    </row>
    <row r="4" spans="2:15">
      <c r="B4" s="2" t="s">
        <v>62</v>
      </c>
      <c r="C4" s="4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>
      <c r="B5" s="2" t="s">
        <v>63</v>
      </c>
      <c r="C5" s="4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" t="s">
        <v>64</v>
      </c>
    </row>
    <row r="6" spans="2:15">
      <c r="B6" s="2" t="s">
        <v>65</v>
      </c>
      <c r="C6" s="4" t="s">
        <v>66</v>
      </c>
      <c r="D6" s="6">
        <f>SUM(D7:D10)</f>
        <v>0</v>
      </c>
      <c r="E6" s="6">
        <f t="shared" ref="E6:O6" si="0">SUM(E7:E10)</f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</row>
    <row r="7" spans="2:16">
      <c r="B7" s="2" t="s">
        <v>67</v>
      </c>
      <c r="C7" s="4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" t="s">
        <v>68</v>
      </c>
    </row>
    <row r="8" spans="2:16">
      <c r="B8" s="2" t="s">
        <v>69</v>
      </c>
      <c r="C8" s="4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8"/>
    </row>
    <row r="9" spans="2:16">
      <c r="B9" s="2" t="s">
        <v>70</v>
      </c>
      <c r="C9" s="4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"/>
    </row>
    <row r="10" spans="2:16">
      <c r="B10" s="2" t="s">
        <v>71</v>
      </c>
      <c r="C10" s="4">
        <v>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8"/>
    </row>
    <row r="11" spans="2:15">
      <c r="B11" s="2" t="s">
        <v>72</v>
      </c>
      <c r="C11" s="4" t="s">
        <v>73</v>
      </c>
      <c r="D11" s="6">
        <f>SUM(D12:D16)</f>
        <v>0</v>
      </c>
      <c r="E11" s="6">
        <f t="shared" ref="E11:O11" si="1">SUM(E12:E16)</f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0</v>
      </c>
      <c r="O11" s="6">
        <f t="shared" si="1"/>
        <v>0</v>
      </c>
    </row>
    <row r="12" spans="2:15">
      <c r="B12" s="2" t="s">
        <v>74</v>
      </c>
      <c r="C12" s="4">
        <v>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>
      <c r="B13" s="2" t="s">
        <v>75</v>
      </c>
      <c r="C13" s="4">
        <v>10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>
      <c r="B14" s="2" t="s">
        <v>76</v>
      </c>
      <c r="C14" s="4">
        <v>11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>
      <c r="B15" s="2" t="s">
        <v>77</v>
      </c>
      <c r="C15" s="4">
        <v>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>
      <c r="B16" s="2" t="s">
        <v>78</v>
      </c>
      <c r="C16" s="4">
        <v>13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>
      <c r="B17" s="2" t="s">
        <v>79</v>
      </c>
      <c r="C17" s="4" t="s">
        <v>80</v>
      </c>
      <c r="D17" s="6">
        <f>SUM(D18:D21)</f>
        <v>0</v>
      </c>
      <c r="E17" s="6">
        <f t="shared" ref="E17:O17" si="2">SUM(E18:E21)</f>
        <v>0</v>
      </c>
      <c r="F17" s="6">
        <f t="shared" si="2"/>
        <v>0</v>
      </c>
      <c r="G17" s="6">
        <f t="shared" si="2"/>
        <v>0</v>
      </c>
      <c r="H17" s="6">
        <f t="shared" si="2"/>
        <v>0</v>
      </c>
      <c r="I17" s="6">
        <f t="shared" si="2"/>
        <v>0</v>
      </c>
      <c r="J17" s="6">
        <f t="shared" si="2"/>
        <v>0</v>
      </c>
      <c r="K17" s="6">
        <f t="shared" si="2"/>
        <v>0</v>
      </c>
      <c r="L17" s="6">
        <f t="shared" si="2"/>
        <v>0</v>
      </c>
      <c r="M17" s="6">
        <f t="shared" si="2"/>
        <v>0</v>
      </c>
      <c r="N17" s="6">
        <f t="shared" si="2"/>
        <v>0</v>
      </c>
      <c r="O17" s="6">
        <f t="shared" si="2"/>
        <v>0</v>
      </c>
    </row>
    <row r="18" spans="2:16">
      <c r="B18" s="2" t="s">
        <v>81</v>
      </c>
      <c r="C18" s="4">
        <v>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3" t="s">
        <v>82</v>
      </c>
    </row>
    <row r="19" spans="2:16">
      <c r="B19" s="2" t="s">
        <v>83</v>
      </c>
      <c r="C19" s="4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" t="s">
        <v>84</v>
      </c>
    </row>
    <row r="20" spans="2:16">
      <c r="B20" s="2" t="s">
        <v>85</v>
      </c>
      <c r="C20" s="4">
        <v>18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" t="s">
        <v>86</v>
      </c>
    </row>
    <row r="21" spans="2:15">
      <c r="B21" s="2" t="s">
        <v>87</v>
      </c>
      <c r="C21" s="4">
        <v>19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>
      <c r="B22" s="2" t="s">
        <v>88</v>
      </c>
      <c r="C22" s="4" t="s">
        <v>89</v>
      </c>
      <c r="D22" s="6">
        <f t="shared" ref="D22:O22" si="3">D4-D5-D6-D11-D17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 t="shared" si="3"/>
        <v>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</row>
    <row r="23" spans="2:15">
      <c r="B23" s="2" t="s">
        <v>90</v>
      </c>
      <c r="C23" s="4" t="s">
        <v>91</v>
      </c>
      <c r="D23" s="6">
        <f>D22</f>
        <v>0</v>
      </c>
      <c r="E23" s="6">
        <f>D23+E22</f>
        <v>0</v>
      </c>
      <c r="F23" s="6">
        <f t="shared" ref="F23:O23" si="4">E23+F22</f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</row>
    <row r="24" spans="2:16">
      <c r="B24" s="2" t="s">
        <v>92</v>
      </c>
      <c r="C24" s="4" t="s">
        <v>93</v>
      </c>
      <c r="D24" s="6">
        <f>MAX(D23*{3,10,20,25,30,35,45}%-{0,2520,16920,31920,52920,85920,181920},0)</f>
        <v>0</v>
      </c>
      <c r="E24" s="6">
        <f>MAX(E23*{3,10,20,25,30,35,45}%-{0,2520,16920,31920,52920,85920,181920},0)</f>
        <v>0</v>
      </c>
      <c r="F24" s="6">
        <f>MAX(F23*{3,10,20,25,30,35,45}%-{0,2520,16920,31920,52920,85920,181920},0)</f>
        <v>0</v>
      </c>
      <c r="G24" s="6">
        <f>MAX(G23*{3,10,20,25,30,35,45}%-{0,2520,16920,31920,52920,85920,181920},0)</f>
        <v>0</v>
      </c>
      <c r="H24" s="6">
        <f>MAX(H23*{3,10,20,25,30,35,45}%-{0,2520,16920,31920,52920,85920,181920},0)</f>
        <v>0</v>
      </c>
      <c r="I24" s="6">
        <f>MAX(I23*{3,10,20,25,30,35,45}%-{0,2520,16920,31920,52920,85920,181920},0)</f>
        <v>0</v>
      </c>
      <c r="J24" s="6">
        <f>MAX(J23*{3,10,20,25,30,35,45}%-{0,2520,16920,31920,52920,85920,181920},0)</f>
        <v>0</v>
      </c>
      <c r="K24" s="6">
        <f>MAX(K23*{3,10,20,25,30,35,45}%-{0,2520,16920,31920,52920,85920,181920},0)</f>
        <v>0</v>
      </c>
      <c r="L24" s="6">
        <f>MAX(L23*{3,10,20,25,30,35,45}%-{0,2520,16920,31920,52920,85920,181920},0)</f>
        <v>0</v>
      </c>
      <c r="M24" s="6">
        <f>MAX(M23*{3,10,20,25,30,35,45}%-{0,2520,16920,31920,52920,85920,181920},0)</f>
        <v>0</v>
      </c>
      <c r="N24" s="6">
        <f>MAX(N23*{3,10,20,25,30,35,45}%-{0,2520,16920,31920,52920,85920,181920},0)</f>
        <v>0</v>
      </c>
      <c r="O24" s="6">
        <f>MAX(O23*{3,10,20,25,30,35,45}%-{0,2520,16920,31920,52920,85920,181920},0)</f>
        <v>0</v>
      </c>
      <c r="P24" s="3" t="s">
        <v>94</v>
      </c>
    </row>
    <row r="25" spans="2:15">
      <c r="B25" s="2" t="s">
        <v>95</v>
      </c>
      <c r="C25" s="4" t="s">
        <v>96</v>
      </c>
      <c r="D25" s="6"/>
      <c r="E25" s="6">
        <f>D24</f>
        <v>0</v>
      </c>
      <c r="F25" s="6">
        <f>E24</f>
        <v>0</v>
      </c>
      <c r="G25" s="6">
        <f t="shared" ref="G25:O25" si="5">F24</f>
        <v>0</v>
      </c>
      <c r="H25" s="6">
        <f t="shared" si="5"/>
        <v>0</v>
      </c>
      <c r="I25" s="6">
        <f t="shared" si="5"/>
        <v>0</v>
      </c>
      <c r="J25" s="6">
        <f t="shared" si="5"/>
        <v>0</v>
      </c>
      <c r="K25" s="6">
        <f t="shared" si="5"/>
        <v>0</v>
      </c>
      <c r="L25" s="6">
        <f t="shared" si="5"/>
        <v>0</v>
      </c>
      <c r="M25" s="6">
        <f t="shared" si="5"/>
        <v>0</v>
      </c>
      <c r="N25" s="6">
        <f t="shared" si="5"/>
        <v>0</v>
      </c>
      <c r="O25" s="6">
        <f t="shared" si="5"/>
        <v>0</v>
      </c>
    </row>
    <row r="26" spans="2:15">
      <c r="B26" s="2" t="s">
        <v>97</v>
      </c>
      <c r="C26" s="4" t="s">
        <v>98</v>
      </c>
      <c r="D26" s="6">
        <f>D24-D25</f>
        <v>0</v>
      </c>
      <c r="E26" s="6">
        <f t="shared" ref="E26:O26" si="6">E24-E25</f>
        <v>0</v>
      </c>
      <c r="F26" s="6">
        <f t="shared" si="6"/>
        <v>0</v>
      </c>
      <c r="G26" s="6">
        <f t="shared" si="6"/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6"/>
        <v>0</v>
      </c>
      <c r="L26" s="6">
        <f t="shared" si="6"/>
        <v>0</v>
      </c>
      <c r="M26" s="6">
        <f t="shared" si="6"/>
        <v>0</v>
      </c>
      <c r="N26" s="6">
        <f t="shared" si="6"/>
        <v>0</v>
      </c>
      <c r="O26" s="6">
        <f t="shared" si="6"/>
        <v>0</v>
      </c>
    </row>
    <row r="27" spans="2:2">
      <c r="B27" s="2" t="s">
        <v>99</v>
      </c>
    </row>
    <row r="28" spans="2:2">
      <c r="B28" s="2" t="s">
        <v>100</v>
      </c>
    </row>
  </sheetData>
  <mergeCells count="1">
    <mergeCell ref="P7:P10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员工版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2006-09-16T00:00:00Z</dcterms:created>
  <dcterms:modified xsi:type="dcterms:W3CDTF">2021-07-29T09:08:19Z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2052-11.1.0.10667</vt:lpwstr>
  </property>
  <property fmtid="{D5CDD505-2E9C-101B-9397-08002B2CF9AE}" pid="4" name="ICV">
    <vt:lpwstr>FF062CC0211F477ABDB65F764D65F65D</vt:lpwstr>
  </property>
</Properties>
</file>