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<sst xmlns="http://schemas.openxmlformats.org/spreadsheetml/2006/main" count="31" uniqueCount="31">
  <si>
    <t xml:space="preserve">工程设计公司工资表模板 </t>
  </si>
  <si>
    <t>序号</t>
  </si>
  <si>
    <t>联系电话</t>
  </si>
  <si>
    <t>月份</t>
  </si>
  <si>
    <t>姓名</t>
  </si>
  <si>
    <t>底薪合计</t>
  </si>
  <si>
    <t>基本工资</t>
  </si>
  <si>
    <t xml:space="preserve">效益工资 </t>
  </si>
  <si>
    <t>午餐补贴</t>
  </si>
  <si>
    <t>出差误餐补贴</t>
  </si>
  <si>
    <t>其他调整</t>
  </si>
  <si>
    <t>职务津贴</t>
  </si>
  <si>
    <t>交通补贴</t>
  </si>
  <si>
    <t>住房补贴</t>
  </si>
  <si>
    <t>保密费</t>
  </si>
  <si>
    <t>通讯费</t>
  </si>
  <si>
    <t>资料费</t>
  </si>
  <si>
    <t>其他补贴</t>
  </si>
  <si>
    <t>扣事（病）假</t>
  </si>
  <si>
    <t>迟到(早退)扣罚款</t>
  </si>
  <si>
    <t>应发金额</t>
  </si>
  <si>
    <r>
      <rPr>
        <sz val="9"/>
        <rFont val="宋体"/>
        <charset val="134"/>
      </rPr>
      <t>养老</t>
    </r>
    <r>
      <rPr>
        <sz val="9"/>
        <rFont val="宋体"/>
        <charset val="134"/>
      </rPr>
      <t>保险</t>
    </r>
  </si>
  <si>
    <r>
      <rPr>
        <sz val="9"/>
        <rFont val="宋体"/>
        <charset val="134"/>
      </rPr>
      <t>失业</t>
    </r>
    <r>
      <rPr>
        <sz val="9"/>
        <rFont val="宋体"/>
        <charset val="134"/>
      </rPr>
      <t>保险</t>
    </r>
  </si>
  <si>
    <r>
      <rPr>
        <sz val="9"/>
        <rFont val="宋体"/>
        <charset val="134"/>
      </rPr>
      <t>医疗</t>
    </r>
    <r>
      <rPr>
        <sz val="9"/>
        <rFont val="宋体"/>
        <charset val="134"/>
      </rPr>
      <t>保险</t>
    </r>
  </si>
  <si>
    <t>住房公 积金</t>
  </si>
  <si>
    <t>应税工资</t>
  </si>
  <si>
    <t>税金</t>
  </si>
  <si>
    <t>实发工资</t>
  </si>
  <si>
    <t>扣借款</t>
  </si>
  <si>
    <t>实发金额</t>
  </si>
  <si>
    <t>李天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</si>
</sst>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_);[Red]\(0\)"/>
    <numFmt numFmtId="178" formatCode="0.00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4" borderId="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20" borderId="9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1" fillId="11" borderId="7" applyNumberFormat="0" applyAlignment="0" applyProtection="0">
      <alignment vertical="center"/>
    </xf>
    <xf numFmtId="0" fontId="7" fillId="11" borderId="6" applyNumberFormat="0" applyAlignment="0" applyProtection="0">
      <alignment vertical="center"/>
    </xf>
    <xf numFmtId="0" fontId="20" fillId="25" borderId="11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3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49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177" fontId="2" fillId="3" borderId="1" xfId="49" applyNumberFormat="1" applyFont="1" applyFill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177" fontId="2" fillId="3" borderId="2" xfId="49" applyNumberFormat="1" applyFont="1" applyFill="1" applyBorder="1" applyAlignment="1">
      <alignment horizontal="center" vertical="center" wrapText="1"/>
    </xf>
    <xf numFmtId="0" fontId="2" fillId="3" borderId="2" xfId="49" applyFont="1" applyFill="1" applyBorder="1" applyAlignment="1">
      <alignment horizontal="center" vertical="center" wrapText="1"/>
    </xf>
    <xf numFmtId="0" fontId="2" fillId="3" borderId="3" xfId="49" applyFont="1" applyFill="1" applyBorder="1" applyAlignment="1">
      <alignment horizontal="center" vertical="center" wrapText="1"/>
    </xf>
    <xf numFmtId="177" fontId="2" fillId="3" borderId="1" xfId="49" applyNumberFormat="1" applyFont="1" applyFill="1" applyBorder="1" applyAlignment="1">
      <alignment horizontal="center" vertical="center"/>
    </xf>
    <xf numFmtId="177" fontId="2" fillId="2" borderId="1" xfId="49" applyNumberFormat="1" applyFont="1" applyFill="1" applyBorder="1" applyAlignment="1">
      <alignment horizontal="center" vertical="center"/>
    </xf>
    <xf numFmtId="0" fontId="2" fillId="3" borderId="1" xfId="49" applyFont="1" applyFill="1" applyBorder="1" applyAlignment="1">
      <alignment horizontal="center" vertical="center"/>
    </xf>
    <xf numFmtId="0" fontId="2" fillId="3" borderId="3" xfId="49" applyFont="1" applyFill="1" applyBorder="1" applyAlignment="1">
      <alignment horizontal="center" vertical="center"/>
    </xf>
    <xf numFmtId="177" fontId="2" fillId="3" borderId="2" xfId="49" applyNumberFormat="1" applyFont="1" applyFill="1" applyBorder="1" applyAlignment="1">
      <alignment horizontal="center" vertical="center"/>
    </xf>
    <xf numFmtId="0" fontId="2" fillId="3" borderId="2" xfId="49" applyFont="1" applyFill="1" applyBorder="1" applyAlignment="1">
      <alignment horizontal="center" vertical="center"/>
    </xf>
    <xf numFmtId="0" fontId="2" fillId="3" borderId="4" xfId="49" applyFont="1" applyFill="1" applyBorder="1" applyAlignment="1">
      <alignment horizontal="center" vertical="center"/>
    </xf>
    <xf numFmtId="177" fontId="2" fillId="2" borderId="2" xfId="49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49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2" xfId="49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4" borderId="5" xfId="49" applyFont="1" applyFill="1" applyBorder="1" applyAlignment="1">
      <alignment horizontal="center" vertical="center"/>
    </xf>
    <xf numFmtId="0" fontId="2" fillId="4" borderId="2" xfId="49" applyFont="1" applyFill="1" applyBorder="1" applyAlignment="1">
      <alignment horizontal="center" vertical="center"/>
    </xf>
    <xf numFmtId="177" fontId="2" fillId="5" borderId="1" xfId="49" applyNumberFormat="1" applyFont="1" applyFill="1" applyBorder="1" applyAlignment="1">
      <alignment horizontal="center" vertical="center"/>
    </xf>
    <xf numFmtId="176" fontId="2" fillId="6" borderId="1" xfId="49" applyNumberFormat="1" applyFont="1" applyFill="1" applyBorder="1" applyAlignment="1">
      <alignment horizontal="center" vertical="center"/>
    </xf>
    <xf numFmtId="178" fontId="2" fillId="6" borderId="4" xfId="49" applyNumberFormat="1" applyFont="1" applyFill="1" applyBorder="1" applyAlignment="1">
      <alignment horizontal="center" vertical="center"/>
    </xf>
    <xf numFmtId="176" fontId="2" fillId="6" borderId="2" xfId="49" applyNumberFormat="1" applyFont="1" applyFill="1" applyBorder="1" applyAlignment="1">
      <alignment horizontal="center" vertical="center"/>
    </xf>
    <xf numFmtId="176" fontId="2" fillId="6" borderId="4" xfId="49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176" fontId="2" fillId="7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8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1"/>
  <sheetViews>
    <sheetView tabSelected="1" workbookViewId="0">
      <selection activeCell="O24" sqref="O24"/>
    </sheetView>
  </sheetViews>
  <sheetFormatPr defaultColWidth="9" defaultRowHeight="13.5"/>
  <sheetData>
    <row r="1" ht="25.5" spans="1:2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ht="22.5" spans="1:29">
      <c r="A2" s="2" t="s">
        <v>1</v>
      </c>
      <c r="B2" s="3" t="s">
        <v>2</v>
      </c>
      <c r="C2" s="3" t="s">
        <v>3</v>
      </c>
      <c r="D2" s="2" t="s">
        <v>4</v>
      </c>
      <c r="E2" s="2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2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20" t="s">
        <v>18</v>
      </c>
      <c r="S2" s="21" t="s">
        <v>19</v>
      </c>
      <c r="T2" s="22" t="s">
        <v>20</v>
      </c>
      <c r="U2" s="23" t="s">
        <v>21</v>
      </c>
      <c r="V2" s="23" t="s">
        <v>22</v>
      </c>
      <c r="W2" s="23" t="s">
        <v>23</v>
      </c>
      <c r="X2" s="23" t="s">
        <v>24</v>
      </c>
      <c r="Y2" s="23" t="s">
        <v>25</v>
      </c>
      <c r="Z2" s="23" t="s">
        <v>26</v>
      </c>
      <c r="AA2" s="34" t="s">
        <v>27</v>
      </c>
      <c r="AB2" s="3" t="s">
        <v>28</v>
      </c>
      <c r="AC2" s="35" t="s">
        <v>29</v>
      </c>
    </row>
    <row r="3" spans="1:29">
      <c r="A3" s="2">
        <v>1</v>
      </c>
      <c r="B3" s="3"/>
      <c r="C3" s="3"/>
      <c r="D3" s="5" t="s">
        <v>30</v>
      </c>
      <c r="E3" s="5">
        <f>F3+G3</f>
        <v>6000</v>
      </c>
      <c r="F3" s="4">
        <v>5000</v>
      </c>
      <c r="G3" s="4">
        <v>1000</v>
      </c>
      <c r="H3" s="4">
        <v>400</v>
      </c>
      <c r="I3" s="4">
        <v>200</v>
      </c>
      <c r="J3" s="2">
        <v>0</v>
      </c>
      <c r="K3" s="4">
        <v>300</v>
      </c>
      <c r="L3" s="4">
        <v>300</v>
      </c>
      <c r="M3" s="4">
        <v>800</v>
      </c>
      <c r="N3" s="4">
        <v>0</v>
      </c>
      <c r="O3" s="4">
        <v>200</v>
      </c>
      <c r="P3" s="11">
        <v>200</v>
      </c>
      <c r="Q3" s="4">
        <v>0</v>
      </c>
      <c r="R3" s="24">
        <v>0</v>
      </c>
      <c r="S3" s="25">
        <v>0</v>
      </c>
      <c r="T3" s="22">
        <f>F3+G3+H3+I3+J3+K3+L3+M3+N3+O3+P3+Q3-R3-S3</f>
        <v>8400</v>
      </c>
      <c r="U3" s="23">
        <f>E3*0.08</f>
        <v>480</v>
      </c>
      <c r="V3" s="23">
        <f>E3*0.05</f>
        <v>300</v>
      </c>
      <c r="W3" s="23">
        <f>E3*0.02</f>
        <v>120</v>
      </c>
      <c r="X3" s="26">
        <f>E3*0.12</f>
        <v>720</v>
      </c>
      <c r="Y3" s="26">
        <f>T3-U3-V3-W3-X3</f>
        <v>6780</v>
      </c>
      <c r="Z3" s="26">
        <f>ROUND(MAX((Y3-3500)*{0.03,0.1,0.2,0.25,0.3,0.35,0.45}-{0,105,555,1005,2755,5505,13505},0),2)</f>
        <v>223</v>
      </c>
      <c r="AA3" s="34">
        <f>Y3-Z3</f>
        <v>6557</v>
      </c>
      <c r="AB3" s="3">
        <v>0</v>
      </c>
      <c r="AC3" s="35">
        <f>AA3-AB3</f>
        <v>6557</v>
      </c>
    </row>
    <row r="4" spans="1:29">
      <c r="A4" s="2"/>
      <c r="B4" s="3"/>
      <c r="C4" s="3"/>
      <c r="D4" s="5"/>
      <c r="E4" s="5"/>
      <c r="F4" s="4"/>
      <c r="G4" s="4"/>
      <c r="H4" s="4"/>
      <c r="I4" s="4"/>
      <c r="J4" s="2"/>
      <c r="K4" s="4"/>
      <c r="L4" s="4"/>
      <c r="M4" s="4"/>
      <c r="N4" s="4"/>
      <c r="O4" s="4"/>
      <c r="P4" s="11"/>
      <c r="Q4" s="4"/>
      <c r="R4" s="24"/>
      <c r="S4" s="25"/>
      <c r="T4" s="22"/>
      <c r="U4" s="23"/>
      <c r="V4" s="23"/>
      <c r="W4" s="23"/>
      <c r="X4" s="26"/>
      <c r="Y4" s="26"/>
      <c r="Z4" s="26"/>
      <c r="AA4" s="34"/>
      <c r="AB4" s="3"/>
      <c r="AC4" s="35"/>
    </row>
    <row r="5" spans="1:29">
      <c r="A5" s="2"/>
      <c r="B5" s="6"/>
      <c r="C5" s="6"/>
      <c r="D5" s="2"/>
      <c r="E5" s="5"/>
      <c r="F5" s="7"/>
      <c r="G5" s="4"/>
      <c r="H5" s="7"/>
      <c r="I5" s="12"/>
      <c r="J5" s="13"/>
      <c r="K5" s="14"/>
      <c r="L5" s="14"/>
      <c r="M5" s="14"/>
      <c r="N5" s="14"/>
      <c r="O5" s="14"/>
      <c r="P5" s="15"/>
      <c r="Q5" s="14"/>
      <c r="R5" s="27"/>
      <c r="S5" s="28"/>
      <c r="T5" s="29"/>
      <c r="U5" s="30"/>
      <c r="V5" s="30"/>
      <c r="W5" s="30"/>
      <c r="X5" s="31"/>
      <c r="Y5" s="31"/>
      <c r="Z5" s="33"/>
      <c r="AA5" s="36"/>
      <c r="AB5" s="37"/>
      <c r="AC5" s="38"/>
    </row>
    <row r="6" spans="1:29">
      <c r="A6" s="2"/>
      <c r="B6" s="8"/>
      <c r="C6" s="6"/>
      <c r="D6" s="5"/>
      <c r="E6" s="5"/>
      <c r="F6" s="9"/>
      <c r="G6" s="10"/>
      <c r="H6" s="7"/>
      <c r="I6" s="16"/>
      <c r="J6" s="13"/>
      <c r="K6" s="17"/>
      <c r="L6" s="17"/>
      <c r="M6" s="17"/>
      <c r="N6" s="17"/>
      <c r="O6" s="17"/>
      <c r="P6" s="18"/>
      <c r="Q6" s="17"/>
      <c r="R6" s="27"/>
      <c r="S6" s="28"/>
      <c r="T6" s="29"/>
      <c r="U6" s="30"/>
      <c r="V6" s="30"/>
      <c r="W6" s="30"/>
      <c r="X6" s="31"/>
      <c r="Y6" s="31"/>
      <c r="Z6" s="33"/>
      <c r="AA6" s="36"/>
      <c r="AB6" s="37"/>
      <c r="AC6" s="38"/>
    </row>
    <row r="7" spans="1:29">
      <c r="A7" s="2"/>
      <c r="B7" s="6"/>
      <c r="C7" s="6"/>
      <c r="D7" s="2"/>
      <c r="E7" s="5"/>
      <c r="F7" s="7"/>
      <c r="G7" s="4"/>
      <c r="H7" s="7"/>
      <c r="I7" s="12"/>
      <c r="J7" s="13"/>
      <c r="K7" s="14"/>
      <c r="L7" s="14"/>
      <c r="M7" s="14"/>
      <c r="N7" s="14"/>
      <c r="O7" s="14"/>
      <c r="P7" s="15"/>
      <c r="Q7" s="14"/>
      <c r="R7" s="27"/>
      <c r="S7" s="28"/>
      <c r="T7" s="29"/>
      <c r="U7" s="30"/>
      <c r="V7" s="30"/>
      <c r="W7" s="30"/>
      <c r="X7" s="31"/>
      <c r="Y7" s="31"/>
      <c r="Z7" s="33"/>
      <c r="AA7" s="36"/>
      <c r="AB7" s="37"/>
      <c r="AC7" s="38"/>
    </row>
    <row r="8" spans="1:29">
      <c r="A8" s="2"/>
      <c r="B8" s="8"/>
      <c r="C8" s="6"/>
      <c r="D8" s="5"/>
      <c r="E8" s="5"/>
      <c r="F8" s="9"/>
      <c r="G8" s="10"/>
      <c r="H8" s="7"/>
      <c r="I8" s="16"/>
      <c r="J8" s="13"/>
      <c r="K8" s="17"/>
      <c r="L8" s="17"/>
      <c r="M8" s="17"/>
      <c r="N8" s="17"/>
      <c r="O8" s="17"/>
      <c r="P8" s="18"/>
      <c r="Q8" s="17"/>
      <c r="R8" s="27"/>
      <c r="S8" s="28"/>
      <c r="T8" s="29"/>
      <c r="U8" s="30"/>
      <c r="V8" s="30"/>
      <c r="W8" s="30"/>
      <c r="X8" s="31"/>
      <c r="Y8" s="31"/>
      <c r="Z8" s="33"/>
      <c r="AA8" s="36"/>
      <c r="AB8" s="37"/>
      <c r="AC8" s="38"/>
    </row>
    <row r="9" spans="1:29">
      <c r="A9" s="5"/>
      <c r="B9" s="8"/>
      <c r="C9" s="8"/>
      <c r="D9" s="5"/>
      <c r="E9" s="5"/>
      <c r="F9" s="9"/>
      <c r="G9" s="10"/>
      <c r="H9" s="9"/>
      <c r="I9" s="16"/>
      <c r="J9" s="19"/>
      <c r="K9" s="17"/>
      <c r="L9" s="17"/>
      <c r="M9" s="17"/>
      <c r="N9" s="17"/>
      <c r="O9" s="17"/>
      <c r="P9" s="18"/>
      <c r="Q9" s="17"/>
      <c r="R9" s="27"/>
      <c r="S9" s="28"/>
      <c r="T9" s="29"/>
      <c r="U9" s="32"/>
      <c r="V9" s="32"/>
      <c r="W9" s="32"/>
      <c r="X9" s="33"/>
      <c r="Y9" s="33"/>
      <c r="Z9" s="33"/>
      <c r="AA9" s="36"/>
      <c r="AB9" s="37"/>
      <c r="AC9" s="38"/>
    </row>
    <row r="10" spans="1:29">
      <c r="A10" s="2"/>
      <c r="B10" s="6"/>
      <c r="C10" s="6"/>
      <c r="D10" s="2"/>
      <c r="E10" s="5"/>
      <c r="F10" s="7"/>
      <c r="G10" s="4"/>
      <c r="H10" s="7"/>
      <c r="I10" s="12"/>
      <c r="J10" s="13"/>
      <c r="K10" s="14"/>
      <c r="L10" s="14"/>
      <c r="M10" s="14"/>
      <c r="N10" s="14"/>
      <c r="O10" s="14"/>
      <c r="P10" s="15"/>
      <c r="Q10" s="14"/>
      <c r="R10" s="27"/>
      <c r="S10" s="28"/>
      <c r="T10" s="29"/>
      <c r="U10" s="30"/>
      <c r="V10" s="30"/>
      <c r="W10" s="30"/>
      <c r="X10" s="31"/>
      <c r="Y10" s="31"/>
      <c r="Z10" s="33"/>
      <c r="AA10" s="36"/>
      <c r="AB10" s="37"/>
      <c r="AC10" s="38"/>
    </row>
    <row r="11" spans="1:29">
      <c r="A11" s="2"/>
      <c r="B11" s="8"/>
      <c r="C11" s="6"/>
      <c r="D11" s="5"/>
      <c r="E11" s="5"/>
      <c r="F11" s="9"/>
      <c r="G11" s="10"/>
      <c r="H11" s="7"/>
      <c r="I11" s="16"/>
      <c r="J11" s="13"/>
      <c r="K11" s="17"/>
      <c r="L11" s="17"/>
      <c r="M11" s="17"/>
      <c r="N11" s="17"/>
      <c r="O11" s="17"/>
      <c r="P11" s="18"/>
      <c r="Q11" s="17"/>
      <c r="R11" s="27"/>
      <c r="S11" s="28"/>
      <c r="T11" s="29"/>
      <c r="U11" s="30"/>
      <c r="V11" s="30"/>
      <c r="W11" s="30"/>
      <c r="X11" s="31"/>
      <c r="Y11" s="31"/>
      <c r="Z11" s="33"/>
      <c r="AA11" s="36"/>
      <c r="AB11" s="37"/>
      <c r="AC11" s="38"/>
    </row>
  </sheetData>
  <mergeCells count="1">
    <mergeCell ref="A1:AC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answer</cp:lastModifiedBy>
  <dcterms:created xsi:type="dcterms:W3CDTF">2021-07-29T06:04:54Z</dcterms:created>
  <dcterms:modified xsi:type="dcterms:W3CDTF">2021-07-29T06:05:07Z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E0D2912FF39648509EE355025F7C2B16</vt:lpwstr>
  </property>
  <property fmtid="{D5CDD505-2E9C-101B-9397-08002B2CF9AE}" pid="3" name="KSOProductBuildVer">
    <vt:lpwstr>2052-11.1.0.10667</vt:lpwstr>
  </property>
</Properties>
</file>