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<sst xmlns="http://schemas.openxmlformats.org/spreadsheetml/2006/main" count="31" uniqueCount="31">
  <si>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 xml:space="preserve">互联网科技公司标准薪资项目_工资表模板 </t>
  </si>
  <si>
    <t>序号</t>
  </si>
  <si>
    <t>部门</t>
  </si>
  <si>
    <t>姓名</t>
  </si>
  <si>
    <t>职务</t>
  </si>
  <si>
    <t>薪资标准</t>
  </si>
  <si>
    <t>入职时间</t>
  </si>
  <si>
    <t>出勤日</t>
  </si>
  <si>
    <t>工资体系</t>
  </si>
  <si>
    <t>扣款</t>
  </si>
  <si>
    <t>应税工资</t>
  </si>
  <si>
    <t>个人所得税</t>
  </si>
  <si>
    <t>实发工资</t>
  </si>
  <si>
    <t>基本
工资</t>
  </si>
  <si>
    <t>绩效
工资</t>
  </si>
  <si>
    <t>岗位
工资</t>
  </si>
  <si>
    <t>加班工资</t>
  </si>
  <si>
    <t>工资标准小计</t>
  </si>
  <si>
    <t>绩效奖励</t>
  </si>
  <si>
    <t>应发提成</t>
  </si>
  <si>
    <t>其他增项</t>
  </si>
  <si>
    <t>合计</t>
  </si>
  <si>
    <t>应发工资</t>
  </si>
  <si>
    <t>社保</t>
  </si>
  <si>
    <t>公积金</t>
  </si>
  <si>
    <t>考勤扣款</t>
  </si>
  <si>
    <t>绩效处罚</t>
  </si>
  <si>
    <t>其他扣款</t>
  </si>
  <si>
    <t>扣款合计</t>
  </si>
  <si>
    <t>销售</t>
  </si>
  <si>
    <t>李天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</si>
</sst>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/m/d;@"/>
    <numFmt numFmtId="43" formatCode="_ * #,##0.00_ ;_ * \-#,##0.00_ ;_ * &quot;-&quot;??_ ;_ @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76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176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77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4" fillId="0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177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78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77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77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177" fontId="2" fillId="4" borderId="4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3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workbookViewId="0">
      <selection activeCell="D27" sqref="D27"/>
    </sheetView>
  </sheetViews>
  <sheetFormatPr defaultColWidth="9" defaultRowHeight="13.5"/>
  <sheetData>
    <row r="1" ht="31.5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15"/>
      <c r="J2" s="15"/>
      <c r="K2" s="15"/>
      <c r="L2" s="15"/>
      <c r="M2" s="15"/>
      <c r="N2" s="15"/>
      <c r="O2" s="15"/>
      <c r="P2" s="15"/>
      <c r="Q2" s="18"/>
      <c r="R2" s="5" t="s">
        <v>9</v>
      </c>
      <c r="S2" s="15"/>
      <c r="T2" s="15"/>
      <c r="U2" s="15"/>
      <c r="V2" s="15"/>
      <c r="W2" s="18"/>
      <c r="X2" s="19" t="s">
        <v>10</v>
      </c>
      <c r="Y2" s="19" t="s">
        <v>11</v>
      </c>
      <c r="Z2" s="23" t="s">
        <v>12</v>
      </c>
    </row>
    <row r="3" ht="22.5" spans="1:26">
      <c r="A3" s="6"/>
      <c r="B3" s="6"/>
      <c r="C3" s="6"/>
      <c r="D3" s="6"/>
      <c r="E3" s="6"/>
      <c r="F3" s="7"/>
      <c r="G3" s="6"/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16" t="s">
        <v>18</v>
      </c>
      <c r="N3" s="17" t="s">
        <v>19</v>
      </c>
      <c r="O3" s="17" t="s">
        <v>20</v>
      </c>
      <c r="P3" s="17" t="s">
        <v>21</v>
      </c>
      <c r="Q3" s="20" t="s">
        <v>22</v>
      </c>
      <c r="R3" s="8" t="s">
        <v>23</v>
      </c>
      <c r="S3" s="20" t="s">
        <v>24</v>
      </c>
      <c r="T3" s="20" t="s">
        <v>25</v>
      </c>
      <c r="U3" s="20" t="s">
        <v>26</v>
      </c>
      <c r="V3" s="20" t="s">
        <v>27</v>
      </c>
      <c r="W3" s="20" t="s">
        <v>28</v>
      </c>
      <c r="X3" s="21"/>
      <c r="Y3" s="21"/>
      <c r="Z3" s="24"/>
    </row>
    <row r="4" spans="1:26">
      <c r="A4" s="9">
        <v>1</v>
      </c>
      <c r="B4" s="10" t="s">
        <v>29</v>
      </c>
      <c r="C4" s="10" t="s">
        <v>30</v>
      </c>
      <c r="D4" s="10"/>
      <c r="E4" s="9">
        <v>8000</v>
      </c>
      <c r="F4" s="11"/>
      <c r="G4" s="12">
        <v>23</v>
      </c>
      <c r="H4" s="13">
        <v>8000</v>
      </c>
      <c r="I4" s="13">
        <v>2000</v>
      </c>
      <c r="J4" s="13">
        <v>500</v>
      </c>
      <c r="K4" s="13">
        <v>0</v>
      </c>
      <c r="L4" s="13">
        <f>H4+I4+J4+K4</f>
        <v>10500</v>
      </c>
      <c r="M4" s="13">
        <v>200</v>
      </c>
      <c r="N4" s="13">
        <v>1500</v>
      </c>
      <c r="O4" s="13">
        <v>0</v>
      </c>
      <c r="P4" s="13">
        <f>M4+N4+O4</f>
        <v>1700</v>
      </c>
      <c r="Q4" s="13">
        <f>L4+P4</f>
        <v>12200</v>
      </c>
      <c r="R4" s="22">
        <f>E4*(0.08+0.02+0.005)</f>
        <v>840</v>
      </c>
      <c r="S4" s="13">
        <f>E4*0.12</f>
        <v>960</v>
      </c>
      <c r="T4" s="13">
        <v>0</v>
      </c>
      <c r="U4" s="22">
        <v>0</v>
      </c>
      <c r="V4" s="22">
        <v>0</v>
      </c>
      <c r="W4" s="22">
        <f>R4+S4++T4+U4+V4</f>
        <v>1800</v>
      </c>
      <c r="X4" s="22">
        <f>Q4-W4</f>
        <v>10400</v>
      </c>
      <c r="Y4" s="22">
        <f>ROUND(MAX((X4-3500)*{0.03,0.1,0.2,0.25,0.3,0.35,0.45}-{0,105,555,1005,2755,5505,13505},0),2)</f>
        <v>825</v>
      </c>
      <c r="Z4" s="22">
        <f>X4-Y4</f>
        <v>9575</v>
      </c>
    </row>
    <row r="5" spans="1:26">
      <c r="A5" s="9"/>
      <c r="B5" s="10"/>
      <c r="C5" s="10"/>
      <c r="D5" s="10"/>
      <c r="E5" s="9"/>
      <c r="F5" s="14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22"/>
      <c r="S5" s="13"/>
      <c r="T5" s="13"/>
      <c r="U5" s="22"/>
      <c r="V5" s="22"/>
      <c r="W5" s="22"/>
      <c r="X5" s="22"/>
      <c r="Y5" s="22"/>
      <c r="Z5" s="22"/>
    </row>
    <row r="6" spans="1:26">
      <c r="A6" s="9"/>
      <c r="B6" s="10"/>
      <c r="C6" s="10"/>
      <c r="D6" s="10"/>
      <c r="E6" s="9"/>
      <c r="F6" s="14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22"/>
      <c r="S6" s="13"/>
      <c r="T6" s="13"/>
      <c r="U6" s="22"/>
      <c r="V6" s="22"/>
      <c r="W6" s="22"/>
      <c r="X6" s="22"/>
      <c r="Y6" s="22"/>
      <c r="Z6" s="22"/>
    </row>
    <row r="7" spans="1:26">
      <c r="A7" s="9"/>
      <c r="B7" s="10"/>
      <c r="C7" s="10"/>
      <c r="D7" s="10"/>
      <c r="E7" s="9"/>
      <c r="F7" s="14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22"/>
      <c r="S7" s="13"/>
      <c r="T7" s="13"/>
      <c r="U7" s="22"/>
      <c r="V7" s="22"/>
      <c r="W7" s="22"/>
      <c r="X7" s="22"/>
      <c r="Y7" s="22"/>
      <c r="Z7" s="22"/>
    </row>
    <row r="8" spans="1:26">
      <c r="A8" s="9"/>
      <c r="B8" s="10"/>
      <c r="C8" s="10"/>
      <c r="D8" s="10"/>
      <c r="E8" s="9"/>
      <c r="F8" s="14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22"/>
      <c r="S8" s="13"/>
      <c r="T8" s="13"/>
      <c r="U8" s="22"/>
      <c r="V8" s="22"/>
      <c r="W8" s="22"/>
      <c r="X8" s="22"/>
      <c r="Y8" s="22"/>
      <c r="Z8" s="22"/>
    </row>
    <row r="9" spans="1:26">
      <c r="A9" s="9"/>
      <c r="B9" s="10"/>
      <c r="C9" s="10"/>
      <c r="D9" s="10"/>
      <c r="E9" s="9"/>
      <c r="F9" s="14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22"/>
      <c r="S9" s="13"/>
      <c r="T9" s="13"/>
      <c r="U9" s="22"/>
      <c r="V9" s="22"/>
      <c r="W9" s="22"/>
      <c r="X9" s="22"/>
      <c r="Y9" s="22"/>
      <c r="Z9" s="22"/>
    </row>
    <row r="10" spans="1:26">
      <c r="A10" s="9"/>
      <c r="B10" s="10"/>
      <c r="C10" s="10"/>
      <c r="D10" s="10"/>
      <c r="E10" s="9"/>
      <c r="F10" s="14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2"/>
      <c r="S10" s="13"/>
      <c r="T10" s="13"/>
      <c r="U10" s="22"/>
      <c r="V10" s="22"/>
      <c r="W10" s="22"/>
      <c r="X10" s="22"/>
      <c r="Y10" s="22"/>
      <c r="Z10" s="22"/>
    </row>
  </sheetData>
  <mergeCells count="13">
    <mergeCell ref="A1:Z1"/>
    <mergeCell ref="H2:Q2"/>
    <mergeCell ref="R2:W2"/>
    <mergeCell ref="A2:A3"/>
    <mergeCell ref="B2:B3"/>
    <mergeCell ref="C2:C3"/>
    <mergeCell ref="D2:D3"/>
    <mergeCell ref="E2:E3"/>
    <mergeCell ref="F2:F3"/>
    <mergeCell ref="G2:G3"/>
    <mergeCell ref="X2:X3"/>
    <mergeCell ref="Y2:Y3"/>
    <mergeCell ref="Z2:Z3"/>
  </mergeCells>
  <conditionalFormatting sqref="C10">
    <cfRule type="expression" dxfId="0" priority="2">
      <formula>AND(ABS(DATE(YEAR(TODAY()),MONTH(#REF!),DAY(#REF!))-TODAY())&lt;=3,MONTH(#REF!)=MONTH(TODAY()),DAY(#REF!)&gt;DAY(TODAY()))</formula>
    </cfRule>
  </conditionalFormatting>
  <conditionalFormatting sqref="D5:D6">
    <cfRule type="expression" dxfId="0" priority="1">
      <formula>AND(ABS(DATE(YEAR(TODAY()),MONTH(#REF!),DAY(#REF!))-TODAY())&lt;=3,MONTH(#REF!)=MONTH(TODAY()),DAY(#REF!)&gt;DAY(TODAY()))</formula>
    </cfRule>
  </conditionalFormatting>
  <conditionalFormatting sqref="D7:D9">
    <cfRule type="expression" dxfId="0" priority="4">
      <formula>AND(ABS(DATE(YEAR(TODAY()),MONTH(#REF!),DAY(#REF!))-TODAY())&lt;=3,MONTH(#REF!)=MONTH(TODAY()),DAY(#REF!)&gt;DAY(TODAY()))</formula>
    </cfRule>
  </conditionalFormatting>
  <conditionalFormatting sqref="B4:D10 F4:F10">
    <cfRule type="expression" dxfId="0" priority="5">
      <formula>MONTH(#REF!)=MONTH(TODAY())</formula>
    </cfRule>
  </conditionalFormatting>
  <conditionalFormatting sqref="D10 B5:C10 F4:F10 B4:D4">
    <cfRule type="expression" dxfId="0" priority="3">
      <formula>AND(ABS(DATE(YEAR(TODAY()),MONTH(#REF!),DAY(#REF!))-TODAY())&lt;=3,MONTH(#REF!)=MONTH(TODAY()),DAY(#REF!)&gt;DAY(TODAY()))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2021-07-29T06:08:49Z</dcterms:created>
  <dcterms:modified xsi:type="dcterms:W3CDTF">2021-07-29T06:09:29Z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1FB45A4777DA46B1AA5EDEEC16BDCA25</vt:lpwstr>
  </property>
  <property fmtid="{D5CDD505-2E9C-101B-9397-08002B2CF9AE}" pid="3" name="KSOProductBuildVer">
    <vt:lpwstr>2052-11.1.0.10667</vt:lpwstr>
  </property>
</Properties>
</file>