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560" activeTab="1"/>
  </bookViews>
  <sheets>
    <sheet name="产品生产记录表" sheetId="4" r:id="rId1"/>
    <sheet name="产品销售记录表" sheetId="1" r:id="rId2"/>
    <sheet name="员工工资表" sheetId="5" r:id="rId3"/>
  </sheets>
  <definedNames>
    <definedName name="总金额">产品销售记录表!$AI$53</definedName>
  </definedNames>
  <calcPr calcId="144525"/>
</workbook>
</file>

<file path=xl/sharedStrings.xml><?xml version="1.0" encoding="utf-8"?>
<sst xmlns="http://schemas.openxmlformats.org/spreadsheetml/2006/main" count="234" uniqueCount="102">
  <si>
    <t>XX有限责任公司产品生产记录</t>
  </si>
  <si>
    <t>编  号</t>
  </si>
  <si>
    <t>名  称</t>
  </si>
  <si>
    <t>生产数量</t>
  </si>
  <si>
    <t>单 位</t>
  </si>
  <si>
    <t>单 价</t>
  </si>
  <si>
    <t>生产单位</t>
  </si>
  <si>
    <t>生产日期</t>
  </si>
  <si>
    <t>备 注</t>
  </si>
  <si>
    <t>S001</t>
  </si>
  <si>
    <t>XX营养麦片</t>
  </si>
  <si>
    <t>袋</t>
  </si>
  <si>
    <t>二车间一生产线</t>
  </si>
  <si>
    <t>20XX/2/10</t>
  </si>
  <si>
    <t>S002</t>
  </si>
  <si>
    <t>XX土豆片</t>
  </si>
  <si>
    <t>三车间二生产线</t>
  </si>
  <si>
    <t>S003</t>
  </si>
  <si>
    <t>XX薯条</t>
  </si>
  <si>
    <t>一车间二生产线</t>
  </si>
  <si>
    <t>S004</t>
  </si>
  <si>
    <t>XX豆奶</t>
  </si>
  <si>
    <t>S005</t>
  </si>
  <si>
    <t>XX香酥花生</t>
  </si>
  <si>
    <t>二车间二生产线</t>
  </si>
  <si>
    <t>S006</t>
  </si>
  <si>
    <t>XX葡萄糖</t>
  </si>
  <si>
    <t>一车间一生产线</t>
  </si>
  <si>
    <t>S007</t>
  </si>
  <si>
    <t>XX蜂王浆</t>
  </si>
  <si>
    <t>瓶</t>
  </si>
  <si>
    <t>三车间一生产线</t>
  </si>
  <si>
    <t>S008</t>
  </si>
  <si>
    <t>XX巧克力豆</t>
  </si>
  <si>
    <t>盒</t>
  </si>
  <si>
    <t>四车间一生产线</t>
  </si>
  <si>
    <t>Z001</t>
  </si>
  <si>
    <t>XX洗头水</t>
  </si>
  <si>
    <t>四车间二生产线</t>
  </si>
  <si>
    <t>Z002</t>
  </si>
  <si>
    <t>XX洗发膏</t>
  </si>
  <si>
    <t>Z003</t>
  </si>
  <si>
    <t>XX沐浴露</t>
  </si>
  <si>
    <t>Z004</t>
  </si>
  <si>
    <t>XX洗面奶</t>
  </si>
  <si>
    <t>Z005</t>
  </si>
  <si>
    <t>XX啫哩水</t>
  </si>
  <si>
    <t>Z006</t>
  </si>
  <si>
    <t>XX护肤油</t>
  </si>
  <si>
    <t>Z007</t>
  </si>
  <si>
    <t>XX润肤霜</t>
  </si>
  <si>
    <t>Z008</t>
  </si>
  <si>
    <t>XX防晒霜</t>
  </si>
  <si>
    <t>XH001</t>
  </si>
  <si>
    <t>XX洗衣粉</t>
  </si>
  <si>
    <t>XH002</t>
  </si>
  <si>
    <t>XX香皂</t>
  </si>
  <si>
    <t>XH003</t>
  </si>
  <si>
    <t>XX洗衣皂</t>
  </si>
  <si>
    <t>XH004</t>
  </si>
  <si>
    <t>XX餐洁精</t>
  </si>
  <si>
    <t>XH005</t>
  </si>
  <si>
    <t>XX洗洁精</t>
  </si>
  <si>
    <t>XH006</t>
  </si>
  <si>
    <t>XX清洗剂</t>
  </si>
  <si>
    <t>XH007</t>
  </si>
  <si>
    <t>XX消毒液</t>
  </si>
  <si>
    <t>XH008</t>
  </si>
  <si>
    <t>XX喷虫灵</t>
  </si>
  <si>
    <t>产品销售记录表</t>
  </si>
  <si>
    <t>单 价(￥)</t>
  </si>
  <si>
    <t>销售量</t>
  </si>
  <si>
    <t>折价率</t>
  </si>
  <si>
    <t>销售额(￥)</t>
  </si>
  <si>
    <t>员  工  工  资  表</t>
  </si>
  <si>
    <t>工号</t>
  </si>
  <si>
    <t>姓 名</t>
  </si>
  <si>
    <t>职 位</t>
  </si>
  <si>
    <t>基本工资</t>
  </si>
  <si>
    <t>提成</t>
  </si>
  <si>
    <t>绩效奖</t>
  </si>
  <si>
    <t>小计</t>
  </si>
  <si>
    <t>迟到</t>
  </si>
  <si>
    <t>缺勤</t>
  </si>
  <si>
    <t>旷工</t>
  </si>
  <si>
    <t>社保</t>
  </si>
  <si>
    <t>公积金</t>
  </si>
  <si>
    <t>个税</t>
  </si>
  <si>
    <t>其他</t>
  </si>
  <si>
    <t>实发工资</t>
  </si>
  <si>
    <t>邓xx</t>
  </si>
  <si>
    <t>销售经理</t>
  </si>
  <si>
    <t>周xx</t>
  </si>
  <si>
    <t>业务员</t>
  </si>
  <si>
    <t>杨xx</t>
  </si>
  <si>
    <t>王xx</t>
  </si>
  <si>
    <t>陈xx</t>
  </si>
  <si>
    <t>采购经理</t>
  </si>
  <si>
    <t>采购员</t>
  </si>
  <si>
    <t>生产经理</t>
  </si>
  <si>
    <t>操机员</t>
  </si>
  <si>
    <t>保洁员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</si>
</sst>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"/>
    <numFmt numFmtId="177" formatCode="&quot;￥&quot;#,##0.00_);[Red]\(&quot;￥&quot;#,##0.00\)"/>
    <numFmt numFmtId="7" formatCode="&quot;￥&quot;#,##0.00;&quot;￥&quot;\-#,##0.00"/>
    <numFmt numFmtId="178" formatCode="0.00_ "/>
    <numFmt numFmtId="179" formatCode="#,##0_);[Red]\(#,##0\)"/>
  </numFmts>
  <fonts count="37">
    <font>
      <sz val="12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b/>
      <sz val="22"/>
      <color theme="1"/>
      <name val="微软雅黑"/>
      <charset val="134"/>
    </font>
    <font>
      <b/>
      <sz val="14"/>
      <color indexed="9"/>
      <name val="微软雅黑"/>
      <charset val="134"/>
    </font>
    <font>
      <sz val="12"/>
      <name val="微软雅黑"/>
      <charset val="134"/>
    </font>
    <font>
      <b/>
      <u/>
      <sz val="20"/>
      <color indexed="12"/>
      <name val="隶书"/>
      <charset val="134"/>
    </font>
    <font>
      <b/>
      <sz val="14"/>
      <color indexed="9"/>
      <name val="华文中宋"/>
      <charset val="134"/>
    </font>
    <font>
      <b/>
      <sz val="12"/>
      <color indexed="13"/>
      <name val="宋体"/>
      <charset val="134"/>
    </font>
    <font>
      <sz val="12"/>
      <color indexed="8"/>
      <name val="宋体"/>
      <charset val="134"/>
    </font>
    <font>
      <b/>
      <sz val="18"/>
      <color indexed="9"/>
      <name val="华文彩云"/>
      <charset val="134"/>
    </font>
    <font>
      <sz val="16"/>
      <color indexed="16"/>
      <name val="隶书"/>
      <charset val="134"/>
    </font>
    <font>
      <sz val="12"/>
      <name val="方正细圆简体"/>
      <charset val="134"/>
    </font>
    <font>
      <sz val="12"/>
      <name val="方正细等线简体"/>
      <charset val="134"/>
    </font>
    <font>
      <sz val="12"/>
      <name val="楷体_GB2312"/>
      <charset val="134"/>
    </font>
    <font>
      <sz val="12"/>
      <color indexed="8"/>
      <name val="方正细等线简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21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3" borderId="2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19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0" borderId="18" applyNumberFormat="0" applyAlignment="0" applyProtection="0">
      <alignment vertical="center"/>
    </xf>
    <xf numFmtId="0" fontId="32" fillId="10" borderId="24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77" fontId="5" fillId="3" borderId="9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7" fillId="4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vertical="center"/>
    </xf>
    <xf numFmtId="0" fontId="9" fillId="6" borderId="0" xfId="0" applyNumberFormat="1" applyFont="1" applyFill="1" applyBorder="1" applyAlignment="1">
      <alignment horizontal="center" vertical="center"/>
    </xf>
    <xf numFmtId="4" fontId="9" fillId="6" borderId="0" xfId="0" applyNumberFormat="1" applyFont="1" applyFill="1" applyBorder="1" applyAlignment="1">
      <alignment horizontal="right" vertical="center" indent="1"/>
    </xf>
    <xf numFmtId="0" fontId="9" fillId="6" borderId="0" xfId="0" applyNumberFormat="1" applyFont="1" applyFill="1" applyBorder="1" applyAlignment="1">
      <alignment horizontal="right" vertical="center" indent="1"/>
    </xf>
    <xf numFmtId="10" fontId="9" fillId="6" borderId="0" xfId="0" applyNumberFormat="1" applyFont="1" applyFill="1" applyAlignment="1">
      <alignment horizontal="left" vertical="center" indent="1"/>
    </xf>
    <xf numFmtId="178" fontId="9" fillId="6" borderId="0" xfId="0" applyNumberFormat="1" applyFont="1" applyFill="1" applyBorder="1" applyAlignment="1">
      <alignment vertical="center"/>
    </xf>
    <xf numFmtId="0" fontId="9" fillId="7" borderId="0" xfId="0" applyNumberFormat="1" applyFont="1" applyFill="1" applyBorder="1" applyAlignment="1">
      <alignment vertical="center"/>
    </xf>
    <xf numFmtId="0" fontId="9" fillId="7" borderId="0" xfId="0" applyNumberFormat="1" applyFont="1" applyFill="1" applyBorder="1" applyAlignment="1">
      <alignment horizontal="center" vertical="center"/>
    </xf>
    <xf numFmtId="4" fontId="9" fillId="7" borderId="0" xfId="0" applyNumberFormat="1" applyFont="1" applyFill="1" applyBorder="1" applyAlignment="1">
      <alignment horizontal="right" vertical="center" indent="1"/>
    </xf>
    <xf numFmtId="0" fontId="9" fillId="7" borderId="0" xfId="0" applyNumberFormat="1" applyFont="1" applyFill="1" applyBorder="1" applyAlignment="1">
      <alignment horizontal="right" vertical="center" indent="1"/>
    </xf>
    <xf numFmtId="10" fontId="9" fillId="7" borderId="0" xfId="0" applyNumberFormat="1" applyFont="1" applyFill="1" applyAlignment="1">
      <alignment horizontal="left" vertical="center" indent="1"/>
    </xf>
    <xf numFmtId="178" fontId="9" fillId="7" borderId="0" xfId="0" applyNumberFormat="1" applyFont="1" applyFill="1" applyBorder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2" fillId="0" borderId="1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179" fontId="0" fillId="0" borderId="5" xfId="0" applyNumberForma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center" vertical="center"/>
    </xf>
    <xf numFmtId="7" fontId="0" fillId="0" borderId="5" xfId="0" applyNumberFormat="1" applyFill="1" applyBorder="1" applyAlignment="1">
      <alignment horizontal="right" vertical="center" indent="1"/>
    </xf>
    <xf numFmtId="31" fontId="15" fillId="0" borderId="5" xfId="0" applyNumberFormat="1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12" fillId="0" borderId="16" xfId="0" applyFont="1" applyFill="1" applyBorder="1">
      <alignment vertical="center"/>
    </xf>
    <xf numFmtId="0" fontId="13" fillId="0" borderId="7" xfId="0" applyFont="1" applyFill="1" applyBorder="1">
      <alignment vertical="center"/>
    </xf>
    <xf numFmtId="179" fontId="0" fillId="0" borderId="7" xfId="0" applyNumberFormat="1" applyFill="1" applyBorder="1" applyAlignment="1">
      <alignment horizontal="right" vertical="center" indent="1"/>
    </xf>
    <xf numFmtId="0" fontId="14" fillId="0" borderId="7" xfId="0" applyFont="1" applyFill="1" applyBorder="1" applyAlignment="1">
      <alignment horizontal="center" vertical="center"/>
    </xf>
    <xf numFmtId="7" fontId="0" fillId="0" borderId="7" xfId="0" applyNumberFormat="1" applyFill="1" applyBorder="1" applyAlignment="1">
      <alignment horizontal="right" vertical="center" indent="1"/>
    </xf>
    <xf numFmtId="0" fontId="0" fillId="0" borderId="17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</sheetPr>
  <dimension ref="A1:H26"/>
  <sheetViews>
    <sheetView workbookViewId="0">
      <selection activeCell="G30" sqref="G30"/>
    </sheetView>
  </sheetViews>
  <sheetFormatPr defaultColWidth="9" defaultRowHeight="14.25" outlineLevelCol="7"/>
  <cols>
    <col min="1" max="1" width="10.875" customWidth="1"/>
    <col min="2" max="2" width="13.75" customWidth="1"/>
    <col min="3" max="3" width="14.75" customWidth="1"/>
    <col min="4" max="4" width="9.5" customWidth="1"/>
    <col min="5" max="5" width="13" customWidth="1"/>
    <col min="6" max="6" width="19.25" customWidth="1"/>
    <col min="7" max="7" width="17.5" customWidth="1"/>
    <col min="8" max="8" width="11.625" customWidth="1"/>
  </cols>
  <sheetData>
    <row r="1" ht="28.5" customHeight="1" spans="1:8">
      <c r="A1" s="35" t="s">
        <v>0</v>
      </c>
      <c r="B1" s="35"/>
      <c r="C1" s="35"/>
      <c r="D1" s="35"/>
      <c r="E1" s="35"/>
      <c r="F1" s="35"/>
      <c r="G1" s="35"/>
      <c r="H1" s="35"/>
    </row>
    <row r="2" ht="15.95" customHeight="1" spans="1:8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8" t="s">
        <v>8</v>
      </c>
    </row>
    <row r="3" ht="15.95" customHeight="1" spans="1:8">
      <c r="A3" s="39" t="s">
        <v>9</v>
      </c>
      <c r="B3" s="40" t="s">
        <v>10</v>
      </c>
      <c r="C3" s="41">
        <v>13500</v>
      </c>
      <c r="D3" s="42" t="s">
        <v>11</v>
      </c>
      <c r="E3" s="43">
        <v>9.5</v>
      </c>
      <c r="F3" s="42" t="s">
        <v>12</v>
      </c>
      <c r="G3" s="44" t="s">
        <v>13</v>
      </c>
      <c r="H3" s="45"/>
    </row>
    <row r="4" ht="15.95" customHeight="1" spans="1:8">
      <c r="A4" s="39" t="s">
        <v>14</v>
      </c>
      <c r="B4" s="40" t="s">
        <v>15</v>
      </c>
      <c r="C4" s="41">
        <v>24800</v>
      </c>
      <c r="D4" s="42" t="s">
        <v>11</v>
      </c>
      <c r="E4" s="43">
        <v>2</v>
      </c>
      <c r="F4" s="42" t="s">
        <v>16</v>
      </c>
      <c r="G4" s="44" t="s">
        <v>13</v>
      </c>
      <c r="H4" s="45"/>
    </row>
    <row r="5" ht="15.95" customHeight="1" spans="1:8">
      <c r="A5" s="39" t="s">
        <v>17</v>
      </c>
      <c r="B5" s="40" t="s">
        <v>18</v>
      </c>
      <c r="C5" s="41">
        <v>20300</v>
      </c>
      <c r="D5" s="42" t="s">
        <v>11</v>
      </c>
      <c r="E5" s="43">
        <v>2.5</v>
      </c>
      <c r="F5" s="42" t="s">
        <v>19</v>
      </c>
      <c r="G5" s="44" t="s">
        <v>13</v>
      </c>
      <c r="H5" s="45"/>
    </row>
    <row r="6" ht="15.95" customHeight="1" spans="1:8">
      <c r="A6" s="39" t="s">
        <v>20</v>
      </c>
      <c r="B6" s="40" t="s">
        <v>21</v>
      </c>
      <c r="C6" s="41">
        <v>14500</v>
      </c>
      <c r="D6" s="42" t="s">
        <v>11</v>
      </c>
      <c r="E6" s="43">
        <v>7.5</v>
      </c>
      <c r="F6" s="42" t="s">
        <v>12</v>
      </c>
      <c r="G6" s="44" t="s">
        <v>13</v>
      </c>
      <c r="H6" s="45"/>
    </row>
    <row r="7" ht="15.95" customHeight="1" spans="1:8">
      <c r="A7" s="39" t="s">
        <v>22</v>
      </c>
      <c r="B7" s="40" t="s">
        <v>23</v>
      </c>
      <c r="C7" s="41">
        <v>13800</v>
      </c>
      <c r="D7" s="42" t="s">
        <v>11</v>
      </c>
      <c r="E7" s="43">
        <v>1.5</v>
      </c>
      <c r="F7" s="42" t="s">
        <v>24</v>
      </c>
      <c r="G7" s="44" t="s">
        <v>13</v>
      </c>
      <c r="H7" s="45"/>
    </row>
    <row r="8" ht="15.95" customHeight="1" spans="1:8">
      <c r="A8" s="39" t="s">
        <v>25</v>
      </c>
      <c r="B8" s="40" t="s">
        <v>26</v>
      </c>
      <c r="C8" s="41">
        <v>9800</v>
      </c>
      <c r="D8" s="42" t="s">
        <v>11</v>
      </c>
      <c r="E8" s="43">
        <v>6</v>
      </c>
      <c r="F8" s="42" t="s">
        <v>27</v>
      </c>
      <c r="G8" s="44" t="s">
        <v>13</v>
      </c>
      <c r="H8" s="45"/>
    </row>
    <row r="9" ht="15.95" customHeight="1" spans="1:8">
      <c r="A9" s="39" t="s">
        <v>28</v>
      </c>
      <c r="B9" s="40" t="s">
        <v>29</v>
      </c>
      <c r="C9" s="41">
        <v>8900</v>
      </c>
      <c r="D9" s="42" t="s">
        <v>30</v>
      </c>
      <c r="E9" s="43">
        <v>12</v>
      </c>
      <c r="F9" s="42" t="s">
        <v>31</v>
      </c>
      <c r="G9" s="44" t="s">
        <v>13</v>
      </c>
      <c r="H9" s="45"/>
    </row>
    <row r="10" ht="15.95" customHeight="1" spans="1:8">
      <c r="A10" s="39" t="s">
        <v>32</v>
      </c>
      <c r="B10" s="40" t="s">
        <v>33</v>
      </c>
      <c r="C10" s="41">
        <v>15500</v>
      </c>
      <c r="D10" s="42" t="s">
        <v>34</v>
      </c>
      <c r="E10" s="43">
        <v>5</v>
      </c>
      <c r="F10" s="42" t="s">
        <v>35</v>
      </c>
      <c r="G10" s="44" t="s">
        <v>13</v>
      </c>
      <c r="H10" s="45"/>
    </row>
    <row r="11" ht="15.95" customHeight="1" spans="1:8">
      <c r="A11" s="39" t="s">
        <v>36</v>
      </c>
      <c r="B11" s="40" t="s">
        <v>37</v>
      </c>
      <c r="C11" s="41">
        <v>8700</v>
      </c>
      <c r="D11" s="42" t="s">
        <v>11</v>
      </c>
      <c r="E11" s="43">
        <v>9</v>
      </c>
      <c r="F11" s="42" t="s">
        <v>38</v>
      </c>
      <c r="G11" s="44" t="s">
        <v>13</v>
      </c>
      <c r="H11" s="45"/>
    </row>
    <row r="12" ht="15.95" customHeight="1" spans="1:8">
      <c r="A12" s="39" t="s">
        <v>39</v>
      </c>
      <c r="B12" s="40" t="s">
        <v>40</v>
      </c>
      <c r="C12" s="41">
        <v>8300</v>
      </c>
      <c r="D12" s="42" t="s">
        <v>30</v>
      </c>
      <c r="E12" s="43">
        <v>7.5</v>
      </c>
      <c r="F12" s="42" t="s">
        <v>35</v>
      </c>
      <c r="G12" s="44" t="s">
        <v>13</v>
      </c>
      <c r="H12" s="45"/>
    </row>
    <row r="13" ht="15.95" customHeight="1" spans="1:8">
      <c r="A13" s="39" t="s">
        <v>41</v>
      </c>
      <c r="B13" s="40" t="s">
        <v>42</v>
      </c>
      <c r="C13" s="41">
        <v>9200</v>
      </c>
      <c r="D13" s="42" t="s">
        <v>30</v>
      </c>
      <c r="E13" s="43">
        <v>7</v>
      </c>
      <c r="F13" s="42" t="s">
        <v>24</v>
      </c>
      <c r="G13" s="44" t="s">
        <v>13</v>
      </c>
      <c r="H13" s="45"/>
    </row>
    <row r="14" ht="15.95" customHeight="1" spans="1:8">
      <c r="A14" s="39" t="s">
        <v>43</v>
      </c>
      <c r="B14" s="40" t="s">
        <v>44</v>
      </c>
      <c r="C14" s="41">
        <v>6800</v>
      </c>
      <c r="D14" s="42" t="s">
        <v>30</v>
      </c>
      <c r="E14" s="43">
        <v>10</v>
      </c>
      <c r="F14" s="42" t="s">
        <v>27</v>
      </c>
      <c r="G14" s="44" t="s">
        <v>13</v>
      </c>
      <c r="H14" s="45"/>
    </row>
    <row r="15" ht="15.95" customHeight="1" spans="1:8">
      <c r="A15" s="39" t="s">
        <v>45</v>
      </c>
      <c r="B15" s="40" t="s">
        <v>46</v>
      </c>
      <c r="C15" s="41">
        <v>5900</v>
      </c>
      <c r="D15" s="42" t="s">
        <v>30</v>
      </c>
      <c r="E15" s="43">
        <v>8</v>
      </c>
      <c r="F15" s="42" t="s">
        <v>19</v>
      </c>
      <c r="G15" s="44" t="s">
        <v>13</v>
      </c>
      <c r="H15" s="45"/>
    </row>
    <row r="16" ht="15.95" customHeight="1" spans="1:8">
      <c r="A16" s="39" t="s">
        <v>47</v>
      </c>
      <c r="B16" s="40" t="s">
        <v>48</v>
      </c>
      <c r="C16" s="41">
        <v>6500</v>
      </c>
      <c r="D16" s="42" t="s">
        <v>30</v>
      </c>
      <c r="E16" s="43">
        <v>4.5</v>
      </c>
      <c r="F16" s="42" t="s">
        <v>31</v>
      </c>
      <c r="G16" s="44" t="s">
        <v>13</v>
      </c>
      <c r="H16" s="45"/>
    </row>
    <row r="17" ht="15.95" customHeight="1" spans="1:8">
      <c r="A17" s="39" t="s">
        <v>49</v>
      </c>
      <c r="B17" s="40" t="s">
        <v>50</v>
      </c>
      <c r="C17" s="41">
        <v>12300</v>
      </c>
      <c r="D17" s="42" t="s">
        <v>30</v>
      </c>
      <c r="E17" s="43">
        <v>9.5</v>
      </c>
      <c r="F17" s="42" t="s">
        <v>12</v>
      </c>
      <c r="G17" s="44" t="s">
        <v>13</v>
      </c>
      <c r="H17" s="45"/>
    </row>
    <row r="18" ht="15.95" customHeight="1" spans="1:8">
      <c r="A18" s="39" t="s">
        <v>51</v>
      </c>
      <c r="B18" s="40" t="s">
        <v>52</v>
      </c>
      <c r="C18" s="41">
        <v>15200</v>
      </c>
      <c r="D18" s="42" t="s">
        <v>34</v>
      </c>
      <c r="E18" s="43">
        <v>6</v>
      </c>
      <c r="F18" s="42" t="s">
        <v>16</v>
      </c>
      <c r="G18" s="44" t="s">
        <v>13</v>
      </c>
      <c r="H18" s="45"/>
    </row>
    <row r="19" ht="15.95" customHeight="1" spans="1:8">
      <c r="A19" s="39" t="s">
        <v>53</v>
      </c>
      <c r="B19" s="40" t="s">
        <v>54</v>
      </c>
      <c r="C19" s="41">
        <v>16300</v>
      </c>
      <c r="D19" s="42" t="s">
        <v>11</v>
      </c>
      <c r="E19" s="43">
        <v>4.5</v>
      </c>
      <c r="F19" s="42" t="s">
        <v>12</v>
      </c>
      <c r="G19" s="44" t="s">
        <v>13</v>
      </c>
      <c r="H19" s="45"/>
    </row>
    <row r="20" ht="15.95" customHeight="1" spans="1:8">
      <c r="A20" s="39" t="s">
        <v>55</v>
      </c>
      <c r="B20" s="40" t="s">
        <v>56</v>
      </c>
      <c r="C20" s="41">
        <v>15600</v>
      </c>
      <c r="D20" s="42" t="s">
        <v>34</v>
      </c>
      <c r="E20" s="43">
        <v>3</v>
      </c>
      <c r="F20" s="42" t="s">
        <v>16</v>
      </c>
      <c r="G20" s="44" t="s">
        <v>13</v>
      </c>
      <c r="H20" s="45"/>
    </row>
    <row r="21" ht="15.95" customHeight="1" spans="1:8">
      <c r="A21" s="39" t="s">
        <v>57</v>
      </c>
      <c r="B21" s="40" t="s">
        <v>58</v>
      </c>
      <c r="C21" s="41">
        <v>11500</v>
      </c>
      <c r="D21" s="42" t="s">
        <v>34</v>
      </c>
      <c r="E21" s="43">
        <v>2</v>
      </c>
      <c r="F21" s="42" t="s">
        <v>38</v>
      </c>
      <c r="G21" s="44" t="s">
        <v>13</v>
      </c>
      <c r="H21" s="45"/>
    </row>
    <row r="22" ht="15.95" customHeight="1" spans="1:8">
      <c r="A22" s="39" t="s">
        <v>59</v>
      </c>
      <c r="B22" s="40" t="s">
        <v>60</v>
      </c>
      <c r="C22" s="41">
        <v>10500</v>
      </c>
      <c r="D22" s="42" t="s">
        <v>30</v>
      </c>
      <c r="E22" s="43">
        <v>2</v>
      </c>
      <c r="F22" s="42" t="s">
        <v>35</v>
      </c>
      <c r="G22" s="44" t="s">
        <v>13</v>
      </c>
      <c r="H22" s="45"/>
    </row>
    <row r="23" ht="15.95" customHeight="1" spans="1:8">
      <c r="A23" s="39" t="s">
        <v>61</v>
      </c>
      <c r="B23" s="40" t="s">
        <v>62</v>
      </c>
      <c r="C23" s="41">
        <v>9900</v>
      </c>
      <c r="D23" s="42" t="s">
        <v>30</v>
      </c>
      <c r="E23" s="43">
        <v>2</v>
      </c>
      <c r="F23" s="42" t="s">
        <v>19</v>
      </c>
      <c r="G23" s="44" t="s">
        <v>13</v>
      </c>
      <c r="H23" s="45"/>
    </row>
    <row r="24" ht="15.95" customHeight="1" spans="1:8">
      <c r="A24" s="39" t="s">
        <v>63</v>
      </c>
      <c r="B24" s="40" t="s">
        <v>64</v>
      </c>
      <c r="C24" s="41">
        <v>6700</v>
      </c>
      <c r="D24" s="42" t="s">
        <v>30</v>
      </c>
      <c r="E24" s="43">
        <v>1.8</v>
      </c>
      <c r="F24" s="42" t="s">
        <v>12</v>
      </c>
      <c r="G24" s="44" t="s">
        <v>13</v>
      </c>
      <c r="H24" s="45"/>
    </row>
    <row r="25" ht="15.95" customHeight="1" spans="1:8">
      <c r="A25" s="39" t="s">
        <v>65</v>
      </c>
      <c r="B25" s="40" t="s">
        <v>66</v>
      </c>
      <c r="C25" s="41">
        <v>9600</v>
      </c>
      <c r="D25" s="42" t="s">
        <v>30</v>
      </c>
      <c r="E25" s="43">
        <v>2</v>
      </c>
      <c r="F25" s="42" t="s">
        <v>24</v>
      </c>
      <c r="G25" s="44" t="s">
        <v>13</v>
      </c>
      <c r="H25" s="45"/>
    </row>
    <row r="26" ht="15.95" customHeight="1" spans="1:8">
      <c r="A26" s="46" t="s">
        <v>67</v>
      </c>
      <c r="B26" s="47" t="s">
        <v>68</v>
      </c>
      <c r="C26" s="48">
        <v>7500</v>
      </c>
      <c r="D26" s="49" t="s">
        <v>30</v>
      </c>
      <c r="E26" s="50">
        <v>5</v>
      </c>
      <c r="F26" s="49" t="s">
        <v>27</v>
      </c>
      <c r="G26" s="49" t="s">
        <v>13</v>
      </c>
      <c r="H26" s="51"/>
    </row>
  </sheetData>
  <mergeCells count="1">
    <mergeCell ref="A1:H1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N19" sqref="N19"/>
    </sheetView>
  </sheetViews>
  <sheetFormatPr defaultColWidth="9" defaultRowHeight="14.25" outlineLevelCol="6"/>
  <cols>
    <col min="1" max="1" width="9.75" customWidth="1"/>
    <col min="2" max="2" width="13.375" customWidth="1"/>
    <col min="3" max="3" width="9.375" customWidth="1"/>
    <col min="4" max="4" width="12.125" customWidth="1"/>
    <col min="5" max="5" width="11.75" customWidth="1"/>
    <col min="6" max="6" width="14" customWidth="1"/>
    <col min="7" max="7" width="15" customWidth="1"/>
  </cols>
  <sheetData>
    <row r="1" ht="18.75" spans="1:7">
      <c r="A1" s="21" t="s">
        <v>69</v>
      </c>
      <c r="B1" s="21"/>
      <c r="C1" s="21"/>
      <c r="D1" s="21"/>
      <c r="E1" s="21"/>
      <c r="F1" s="21"/>
      <c r="G1" s="21"/>
    </row>
    <row r="2" ht="23" customHeight="1" spans="1:7">
      <c r="A2" s="22" t="s">
        <v>1</v>
      </c>
      <c r="B2" s="22" t="s">
        <v>2</v>
      </c>
      <c r="C2" s="22" t="s">
        <v>4</v>
      </c>
      <c r="D2" s="22" t="s">
        <v>70</v>
      </c>
      <c r="E2" s="22" t="s">
        <v>71</v>
      </c>
      <c r="F2" s="22" t="s">
        <v>72</v>
      </c>
      <c r="G2" s="22" t="s">
        <v>73</v>
      </c>
    </row>
    <row r="3" spans="1:7">
      <c r="A3" s="23" t="s">
        <v>9</v>
      </c>
      <c r="B3" s="23" t="s">
        <v>10</v>
      </c>
      <c r="C3" s="24" t="s">
        <v>11</v>
      </c>
      <c r="D3" s="25">
        <v>9.5</v>
      </c>
      <c r="E3" s="26">
        <v>142690</v>
      </c>
      <c r="F3" s="27">
        <v>0.9</v>
      </c>
      <c r="G3" s="28">
        <f>D3*E3*F3</f>
        <v>1219999.5</v>
      </c>
    </row>
    <row r="4" spans="1:7">
      <c r="A4" s="23" t="s">
        <v>14</v>
      </c>
      <c r="B4" s="23" t="s">
        <v>15</v>
      </c>
      <c r="C4" s="24" t="s">
        <v>11</v>
      </c>
      <c r="D4" s="25">
        <v>2</v>
      </c>
      <c r="E4" s="26">
        <v>258800</v>
      </c>
      <c r="F4" s="27">
        <v>0.85</v>
      </c>
      <c r="G4" s="28">
        <f t="shared" ref="G4:G18" si="0">D4*E4*F4</f>
        <v>439960</v>
      </c>
    </row>
    <row r="5" spans="1:7">
      <c r="A5" s="29" t="s">
        <v>17</v>
      </c>
      <c r="B5" s="29" t="s">
        <v>18</v>
      </c>
      <c r="C5" s="30" t="s">
        <v>11</v>
      </c>
      <c r="D5" s="31">
        <v>2.5</v>
      </c>
      <c r="E5" s="32">
        <v>198700</v>
      </c>
      <c r="F5" s="33">
        <v>0.92</v>
      </c>
      <c r="G5" s="34">
        <f t="shared" si="0"/>
        <v>457010</v>
      </c>
    </row>
    <row r="6" spans="1:7">
      <c r="A6" s="29" t="s">
        <v>20</v>
      </c>
      <c r="B6" s="29" t="s">
        <v>21</v>
      </c>
      <c r="C6" s="30" t="s">
        <v>11</v>
      </c>
      <c r="D6" s="31">
        <v>7.5</v>
      </c>
      <c r="E6" s="32">
        <v>102300</v>
      </c>
      <c r="F6" s="33">
        <v>0.88</v>
      </c>
      <c r="G6" s="34">
        <f t="shared" si="0"/>
        <v>675180</v>
      </c>
    </row>
    <row r="7" spans="1:7">
      <c r="A7" s="23" t="s">
        <v>22</v>
      </c>
      <c r="B7" s="23" t="s">
        <v>23</v>
      </c>
      <c r="C7" s="24" t="s">
        <v>11</v>
      </c>
      <c r="D7" s="25">
        <v>1.5</v>
      </c>
      <c r="E7" s="26">
        <v>98600</v>
      </c>
      <c r="F7" s="27">
        <v>0.86</v>
      </c>
      <c r="G7" s="28">
        <f t="shared" si="0"/>
        <v>127194</v>
      </c>
    </row>
    <row r="8" spans="1:7">
      <c r="A8" s="23" t="s">
        <v>25</v>
      </c>
      <c r="B8" s="23" t="s">
        <v>26</v>
      </c>
      <c r="C8" s="24" t="s">
        <v>11</v>
      </c>
      <c r="D8" s="25">
        <v>6</v>
      </c>
      <c r="E8" s="26">
        <v>65000</v>
      </c>
      <c r="F8" s="27">
        <v>0.92</v>
      </c>
      <c r="G8" s="28">
        <f t="shared" si="0"/>
        <v>358800</v>
      </c>
    </row>
    <row r="9" spans="1:7">
      <c r="A9" s="29" t="s">
        <v>28</v>
      </c>
      <c r="B9" s="29" t="s">
        <v>29</v>
      </c>
      <c r="C9" s="30" t="s">
        <v>30</v>
      </c>
      <c r="D9" s="31">
        <v>12</v>
      </c>
      <c r="E9" s="32">
        <v>86700</v>
      </c>
      <c r="F9" s="33">
        <v>0.95</v>
      </c>
      <c r="G9" s="34">
        <f t="shared" si="0"/>
        <v>988380</v>
      </c>
    </row>
    <row r="10" spans="1:7">
      <c r="A10" s="29" t="s">
        <v>32</v>
      </c>
      <c r="B10" s="29" t="s">
        <v>33</v>
      </c>
      <c r="C10" s="30" t="s">
        <v>34</v>
      </c>
      <c r="D10" s="31">
        <v>5</v>
      </c>
      <c r="E10" s="32">
        <v>104500</v>
      </c>
      <c r="F10" s="33">
        <v>0.93</v>
      </c>
      <c r="G10" s="34">
        <f t="shared" si="0"/>
        <v>485925</v>
      </c>
    </row>
    <row r="11" spans="1:7">
      <c r="A11" s="23" t="s">
        <v>36</v>
      </c>
      <c r="B11" s="23" t="s">
        <v>37</v>
      </c>
      <c r="C11" s="24" t="s">
        <v>11</v>
      </c>
      <c r="D11" s="25">
        <v>9</v>
      </c>
      <c r="E11" s="26">
        <v>96000</v>
      </c>
      <c r="F11" s="27">
        <v>0.85</v>
      </c>
      <c r="G11" s="28">
        <f t="shared" si="0"/>
        <v>734400</v>
      </c>
    </row>
    <row r="12" spans="1:7">
      <c r="A12" s="23" t="s">
        <v>39</v>
      </c>
      <c r="B12" s="23" t="s">
        <v>40</v>
      </c>
      <c r="C12" s="24" t="s">
        <v>30</v>
      </c>
      <c r="D12" s="25">
        <v>7.5</v>
      </c>
      <c r="E12" s="26">
        <v>54000</v>
      </c>
      <c r="F12" s="27">
        <v>0.8</v>
      </c>
      <c r="G12" s="28">
        <f t="shared" si="0"/>
        <v>324000</v>
      </c>
    </row>
    <row r="13" spans="1:7">
      <c r="A13" s="29" t="s">
        <v>41</v>
      </c>
      <c r="B13" s="29" t="s">
        <v>42</v>
      </c>
      <c r="C13" s="30" t="s">
        <v>30</v>
      </c>
      <c r="D13" s="31">
        <v>7</v>
      </c>
      <c r="E13" s="32">
        <v>102200</v>
      </c>
      <c r="F13" s="33">
        <v>0.85</v>
      </c>
      <c r="G13" s="34">
        <f t="shared" si="0"/>
        <v>608090</v>
      </c>
    </row>
    <row r="14" spans="1:7">
      <c r="A14" s="29" t="s">
        <v>43</v>
      </c>
      <c r="B14" s="29" t="s">
        <v>44</v>
      </c>
      <c r="C14" s="30" t="s">
        <v>30</v>
      </c>
      <c r="D14" s="31">
        <v>10</v>
      </c>
      <c r="E14" s="32">
        <v>94900</v>
      </c>
      <c r="F14" s="33">
        <v>0.88</v>
      </c>
      <c r="G14" s="34">
        <f t="shared" si="0"/>
        <v>835120</v>
      </c>
    </row>
    <row r="15" spans="1:7">
      <c r="A15" s="23" t="s">
        <v>45</v>
      </c>
      <c r="B15" s="23" t="s">
        <v>46</v>
      </c>
      <c r="C15" s="24" t="s">
        <v>30</v>
      </c>
      <c r="D15" s="25">
        <v>8</v>
      </c>
      <c r="E15" s="26">
        <v>37000</v>
      </c>
      <c r="F15" s="27">
        <v>0.88</v>
      </c>
      <c r="G15" s="28">
        <f t="shared" si="0"/>
        <v>260480</v>
      </c>
    </row>
    <row r="16" spans="1:7">
      <c r="A16" s="23" t="s">
        <v>47</v>
      </c>
      <c r="B16" s="23" t="s">
        <v>48</v>
      </c>
      <c r="C16" s="24" t="s">
        <v>30</v>
      </c>
      <c r="D16" s="25">
        <v>4.5</v>
      </c>
      <c r="E16" s="26">
        <v>32400</v>
      </c>
      <c r="F16" s="27">
        <v>0.92</v>
      </c>
      <c r="G16" s="28">
        <f t="shared" si="0"/>
        <v>134136</v>
      </c>
    </row>
    <row r="17" spans="1:7">
      <c r="A17" s="29" t="s">
        <v>49</v>
      </c>
      <c r="B17" s="29" t="s">
        <v>50</v>
      </c>
      <c r="C17" s="30" t="s">
        <v>30</v>
      </c>
      <c r="D17" s="31">
        <v>9.5</v>
      </c>
      <c r="E17" s="32">
        <v>186700</v>
      </c>
      <c r="F17" s="33">
        <v>0.9</v>
      </c>
      <c r="G17" s="34">
        <f t="shared" si="0"/>
        <v>1596285</v>
      </c>
    </row>
    <row r="18" spans="1:7">
      <c r="A18" s="29" t="s">
        <v>51</v>
      </c>
      <c r="B18" s="29" t="s">
        <v>52</v>
      </c>
      <c r="C18" s="30" t="s">
        <v>34</v>
      </c>
      <c r="D18" s="31">
        <v>6</v>
      </c>
      <c r="E18" s="32">
        <v>132400</v>
      </c>
      <c r="F18" s="33">
        <v>0.87</v>
      </c>
      <c r="G18" s="34">
        <f t="shared" si="0"/>
        <v>691128</v>
      </c>
    </row>
  </sheetData>
  <mergeCells count="1">
    <mergeCell ref="A1:G1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H8" sqref="H8"/>
    </sheetView>
  </sheetViews>
  <sheetFormatPr defaultColWidth="9" defaultRowHeight="14.25"/>
  <cols>
    <col min="1" max="1" width="8.25" customWidth="1"/>
    <col min="2" max="2" width="8.375" customWidth="1"/>
    <col min="3" max="3" width="10.125" customWidth="1"/>
    <col min="4" max="4" width="10.25" customWidth="1"/>
    <col min="5" max="5" width="8.5" customWidth="1"/>
    <col min="6" max="6" width="9.375" customWidth="1"/>
    <col min="7" max="7" width="7.875" customWidth="1"/>
    <col min="8" max="8" width="6.625" customWidth="1"/>
    <col min="9" max="9" width="7.5" customWidth="1"/>
    <col min="10" max="14" width="7.375" customWidth="1"/>
    <col min="15" max="15" width="11.5" customWidth="1"/>
    <col min="16" max="16" width="14.25" style="3" customWidth="1"/>
    <col min="17" max="17" width="8.5" customWidth="1"/>
    <col min="18" max="18" width="9.25" customWidth="1"/>
  </cols>
  <sheetData>
    <row r="1" ht="36" customHeight="1" spans="1:18">
      <c r="A1" s="4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  <c r="Q1" s="19"/>
      <c r="R1" s="19"/>
    </row>
    <row r="2" s="1" customFormat="1" ht="24.75" customHeight="1" spans="1:18">
      <c r="A2" s="5" t="s">
        <v>75</v>
      </c>
      <c r="B2" s="6" t="s">
        <v>76</v>
      </c>
      <c r="C2" s="6" t="s">
        <v>77</v>
      </c>
      <c r="D2" s="7" t="s">
        <v>78</v>
      </c>
      <c r="E2" s="7" t="s">
        <v>79</v>
      </c>
      <c r="F2" s="7" t="s">
        <v>80</v>
      </c>
      <c r="G2" s="7" t="s">
        <v>81</v>
      </c>
      <c r="H2" s="7" t="s">
        <v>82</v>
      </c>
      <c r="I2" s="7" t="s">
        <v>83</v>
      </c>
      <c r="J2" s="7" t="s">
        <v>84</v>
      </c>
      <c r="K2" s="7" t="s">
        <v>85</v>
      </c>
      <c r="L2" s="7" t="s">
        <v>86</v>
      </c>
      <c r="M2" s="7" t="s">
        <v>87</v>
      </c>
      <c r="N2" s="7" t="s">
        <v>88</v>
      </c>
      <c r="O2" s="7" t="s">
        <v>81</v>
      </c>
      <c r="P2" s="14" t="s">
        <v>89</v>
      </c>
      <c r="Q2" s="20"/>
      <c r="R2" s="20"/>
    </row>
    <row r="3" s="2" customFormat="1" ht="22" customHeight="1" spans="1:16">
      <c r="A3" s="8">
        <v>1</v>
      </c>
      <c r="B3" s="9" t="s">
        <v>90</v>
      </c>
      <c r="C3" s="9" t="s">
        <v>91</v>
      </c>
      <c r="D3" s="9">
        <v>2200</v>
      </c>
      <c r="E3" s="9">
        <v>4500</v>
      </c>
      <c r="F3" s="9">
        <v>3000</v>
      </c>
      <c r="G3" s="9">
        <f>SUM(D3:F3)</f>
        <v>9700</v>
      </c>
      <c r="H3" s="9"/>
      <c r="I3" s="9">
        <v>50</v>
      </c>
      <c r="J3" s="9"/>
      <c r="K3" s="9">
        <f>D3*11%</f>
        <v>242</v>
      </c>
      <c r="L3" s="9">
        <f>D3*5%</f>
        <v>110</v>
      </c>
      <c r="M3" s="15">
        <f t="shared" ref="M3:M18" si="0">(IF(((G3-K3-L3)-5000)&lt;0,0,(G3-K3-L3)-5000)*3%)</f>
        <v>130.44</v>
      </c>
      <c r="N3" s="9"/>
      <c r="O3" s="9">
        <f t="shared" ref="O3:O18" si="1">SUM(H3:J3)</f>
        <v>50</v>
      </c>
      <c r="P3" s="16">
        <f t="shared" ref="P3:P18" si="2">G3-O3</f>
        <v>9650</v>
      </c>
    </row>
    <row r="4" s="2" customFormat="1" ht="22" customHeight="1" spans="1:16">
      <c r="A4" s="8">
        <v>2</v>
      </c>
      <c r="B4" s="9" t="s">
        <v>92</v>
      </c>
      <c r="C4" s="9" t="s">
        <v>93</v>
      </c>
      <c r="D4" s="9">
        <v>2200</v>
      </c>
      <c r="E4" s="9">
        <v>2300</v>
      </c>
      <c r="F4" s="9">
        <v>3000</v>
      </c>
      <c r="G4" s="9">
        <f t="shared" ref="G4:G18" si="3">SUM(D4:F4)</f>
        <v>7500</v>
      </c>
      <c r="H4" s="9"/>
      <c r="I4" s="9"/>
      <c r="J4" s="9"/>
      <c r="K4" s="9">
        <f t="shared" ref="K4:K18" si="4">D4*11%</f>
        <v>242</v>
      </c>
      <c r="L4" s="9">
        <f t="shared" ref="L4:L18" si="5">D4*5%</f>
        <v>110</v>
      </c>
      <c r="M4" s="15">
        <f t="shared" si="0"/>
        <v>64.44</v>
      </c>
      <c r="N4" s="9"/>
      <c r="O4" s="9">
        <f t="shared" si="1"/>
        <v>0</v>
      </c>
      <c r="P4" s="16">
        <f t="shared" si="2"/>
        <v>7500</v>
      </c>
    </row>
    <row r="5" s="2" customFormat="1" ht="22" customHeight="1" spans="1:16">
      <c r="A5" s="8">
        <v>3</v>
      </c>
      <c r="B5" s="9" t="s">
        <v>94</v>
      </c>
      <c r="C5" s="9" t="s">
        <v>93</v>
      </c>
      <c r="D5" s="9">
        <v>2200</v>
      </c>
      <c r="E5" s="9">
        <v>2300</v>
      </c>
      <c r="F5" s="9">
        <v>3000</v>
      </c>
      <c r="G5" s="9">
        <f t="shared" si="3"/>
        <v>7500</v>
      </c>
      <c r="H5" s="9"/>
      <c r="I5" s="9">
        <v>50</v>
      </c>
      <c r="J5" s="9"/>
      <c r="K5" s="9">
        <f t="shared" si="4"/>
        <v>242</v>
      </c>
      <c r="L5" s="9">
        <f t="shared" si="5"/>
        <v>110</v>
      </c>
      <c r="M5" s="15">
        <f t="shared" si="0"/>
        <v>64.44</v>
      </c>
      <c r="N5" s="9"/>
      <c r="O5" s="9">
        <f t="shared" si="1"/>
        <v>50</v>
      </c>
      <c r="P5" s="16">
        <f t="shared" si="2"/>
        <v>7450</v>
      </c>
    </row>
    <row r="6" s="2" customFormat="1" ht="22" customHeight="1" spans="1:16">
      <c r="A6" s="8">
        <v>4</v>
      </c>
      <c r="B6" s="9" t="s">
        <v>95</v>
      </c>
      <c r="C6" s="9" t="s">
        <v>93</v>
      </c>
      <c r="D6" s="9">
        <v>2200</v>
      </c>
      <c r="E6" s="9">
        <v>2300</v>
      </c>
      <c r="F6" s="9">
        <v>3000</v>
      </c>
      <c r="G6" s="9">
        <f t="shared" si="3"/>
        <v>7500</v>
      </c>
      <c r="H6" s="9"/>
      <c r="I6" s="9"/>
      <c r="J6" s="9"/>
      <c r="K6" s="9">
        <f t="shared" si="4"/>
        <v>242</v>
      </c>
      <c r="L6" s="9">
        <f t="shared" si="5"/>
        <v>110</v>
      </c>
      <c r="M6" s="15">
        <f t="shared" si="0"/>
        <v>64.44</v>
      </c>
      <c r="N6" s="9"/>
      <c r="O6" s="9">
        <f t="shared" si="1"/>
        <v>0</v>
      </c>
      <c r="P6" s="16">
        <f t="shared" si="2"/>
        <v>7500</v>
      </c>
    </row>
    <row r="7" s="2" customFormat="1" ht="22" customHeight="1" spans="1:16">
      <c r="A7" s="8">
        <v>5</v>
      </c>
      <c r="B7" s="9" t="s">
        <v>96</v>
      </c>
      <c r="C7" s="9" t="s">
        <v>93</v>
      </c>
      <c r="D7" s="9">
        <v>2200</v>
      </c>
      <c r="E7" s="9">
        <v>2300</v>
      </c>
      <c r="F7" s="9">
        <v>3000</v>
      </c>
      <c r="G7" s="9">
        <f t="shared" si="3"/>
        <v>7500</v>
      </c>
      <c r="H7" s="9"/>
      <c r="I7" s="9"/>
      <c r="J7" s="9"/>
      <c r="K7" s="9">
        <f t="shared" si="4"/>
        <v>242</v>
      </c>
      <c r="L7" s="9">
        <f t="shared" si="5"/>
        <v>110</v>
      </c>
      <c r="M7" s="15">
        <f t="shared" si="0"/>
        <v>64.44</v>
      </c>
      <c r="N7" s="9"/>
      <c r="O7" s="9">
        <f t="shared" si="1"/>
        <v>0</v>
      </c>
      <c r="P7" s="16">
        <f t="shared" si="2"/>
        <v>7500</v>
      </c>
    </row>
    <row r="8" s="2" customFormat="1" ht="22" customHeight="1" spans="1:16">
      <c r="A8" s="8">
        <v>6</v>
      </c>
      <c r="B8" s="9" t="s">
        <v>96</v>
      </c>
      <c r="C8" s="9" t="s">
        <v>93</v>
      </c>
      <c r="D8" s="9">
        <v>2200</v>
      </c>
      <c r="E8" s="9">
        <v>2000</v>
      </c>
      <c r="F8" s="9">
        <v>2500</v>
      </c>
      <c r="G8" s="9">
        <f t="shared" si="3"/>
        <v>6700</v>
      </c>
      <c r="H8" s="9"/>
      <c r="I8" s="9">
        <v>150</v>
      </c>
      <c r="J8" s="9"/>
      <c r="K8" s="9">
        <f t="shared" si="4"/>
        <v>242</v>
      </c>
      <c r="L8" s="9">
        <f t="shared" si="5"/>
        <v>110</v>
      </c>
      <c r="M8" s="15">
        <f t="shared" si="0"/>
        <v>40.44</v>
      </c>
      <c r="N8" s="9"/>
      <c r="O8" s="9">
        <f t="shared" si="1"/>
        <v>150</v>
      </c>
      <c r="P8" s="16">
        <f t="shared" si="2"/>
        <v>6550</v>
      </c>
    </row>
    <row r="9" s="2" customFormat="1" ht="22" customHeight="1" spans="1:16">
      <c r="A9" s="8">
        <v>7</v>
      </c>
      <c r="B9" s="9" t="s">
        <v>96</v>
      </c>
      <c r="C9" s="9" t="s">
        <v>97</v>
      </c>
      <c r="D9" s="9">
        <v>2200</v>
      </c>
      <c r="E9" s="9">
        <v>2700</v>
      </c>
      <c r="F9" s="9">
        <v>3000</v>
      </c>
      <c r="G9" s="9">
        <f t="shared" si="3"/>
        <v>7900</v>
      </c>
      <c r="H9" s="9"/>
      <c r="I9" s="9"/>
      <c r="J9" s="9"/>
      <c r="K9" s="9">
        <f t="shared" si="4"/>
        <v>242</v>
      </c>
      <c r="L9" s="9">
        <f t="shared" si="5"/>
        <v>110</v>
      </c>
      <c r="M9" s="15">
        <f t="shared" si="0"/>
        <v>76.44</v>
      </c>
      <c r="N9" s="9"/>
      <c r="O9" s="9">
        <f t="shared" si="1"/>
        <v>0</v>
      </c>
      <c r="P9" s="16">
        <f t="shared" si="2"/>
        <v>7900</v>
      </c>
    </row>
    <row r="10" s="2" customFormat="1" ht="22" customHeight="1" spans="1:16">
      <c r="A10" s="8">
        <v>8</v>
      </c>
      <c r="B10" s="9" t="s">
        <v>96</v>
      </c>
      <c r="C10" s="9" t="s">
        <v>98</v>
      </c>
      <c r="D10" s="9">
        <v>2200</v>
      </c>
      <c r="E10" s="9">
        <v>2500</v>
      </c>
      <c r="F10" s="9">
        <v>2000</v>
      </c>
      <c r="G10" s="9">
        <f t="shared" si="3"/>
        <v>6700</v>
      </c>
      <c r="H10" s="9"/>
      <c r="I10" s="9"/>
      <c r="J10" s="9"/>
      <c r="K10" s="9">
        <f t="shared" si="4"/>
        <v>242</v>
      </c>
      <c r="L10" s="9">
        <f t="shared" si="5"/>
        <v>110</v>
      </c>
      <c r="M10" s="15">
        <f t="shared" si="0"/>
        <v>40.44</v>
      </c>
      <c r="N10" s="9"/>
      <c r="O10" s="9">
        <f t="shared" si="1"/>
        <v>0</v>
      </c>
      <c r="P10" s="16">
        <f t="shared" si="2"/>
        <v>6700</v>
      </c>
    </row>
    <row r="11" s="2" customFormat="1" ht="22" customHeight="1" spans="1:16">
      <c r="A11" s="8">
        <v>9</v>
      </c>
      <c r="B11" s="9" t="s">
        <v>96</v>
      </c>
      <c r="C11" s="9" t="s">
        <v>98</v>
      </c>
      <c r="D11" s="9">
        <v>2200</v>
      </c>
      <c r="E11" s="9">
        <v>2500</v>
      </c>
      <c r="F11" s="9">
        <v>2000</v>
      </c>
      <c r="G11" s="9">
        <f t="shared" si="3"/>
        <v>6700</v>
      </c>
      <c r="H11" s="9"/>
      <c r="I11" s="9"/>
      <c r="J11" s="9">
        <v>150</v>
      </c>
      <c r="K11" s="9">
        <f t="shared" si="4"/>
        <v>242</v>
      </c>
      <c r="L11" s="9">
        <f t="shared" si="5"/>
        <v>110</v>
      </c>
      <c r="M11" s="15">
        <f t="shared" si="0"/>
        <v>40.44</v>
      </c>
      <c r="N11" s="9"/>
      <c r="O11" s="9">
        <f t="shared" si="1"/>
        <v>150</v>
      </c>
      <c r="P11" s="16">
        <f t="shared" si="2"/>
        <v>6550</v>
      </c>
    </row>
    <row r="12" s="2" customFormat="1" ht="22" customHeight="1" spans="1:16">
      <c r="A12" s="8">
        <v>10</v>
      </c>
      <c r="B12" s="9" t="s">
        <v>96</v>
      </c>
      <c r="C12" s="9" t="s">
        <v>98</v>
      </c>
      <c r="D12" s="9">
        <v>2200</v>
      </c>
      <c r="E12" s="9">
        <v>2400</v>
      </c>
      <c r="F12" s="9">
        <v>2000</v>
      </c>
      <c r="G12" s="9">
        <f t="shared" si="3"/>
        <v>6600</v>
      </c>
      <c r="H12" s="9"/>
      <c r="I12" s="9"/>
      <c r="J12" s="9"/>
      <c r="K12" s="9">
        <f t="shared" si="4"/>
        <v>242</v>
      </c>
      <c r="L12" s="9">
        <f t="shared" si="5"/>
        <v>110</v>
      </c>
      <c r="M12" s="15">
        <f t="shared" si="0"/>
        <v>37.44</v>
      </c>
      <c r="N12" s="9"/>
      <c r="O12" s="9">
        <f t="shared" si="1"/>
        <v>0</v>
      </c>
      <c r="P12" s="16">
        <f t="shared" si="2"/>
        <v>6600</v>
      </c>
    </row>
    <row r="13" s="2" customFormat="1" ht="22" customHeight="1" spans="1:16">
      <c r="A13" s="8">
        <v>11</v>
      </c>
      <c r="B13" s="9" t="s">
        <v>96</v>
      </c>
      <c r="C13" s="9" t="s">
        <v>98</v>
      </c>
      <c r="D13" s="9">
        <v>2200</v>
      </c>
      <c r="E13" s="9">
        <v>2300</v>
      </c>
      <c r="F13" s="9">
        <v>2000</v>
      </c>
      <c r="G13" s="9">
        <f t="shared" si="3"/>
        <v>6500</v>
      </c>
      <c r="H13" s="9"/>
      <c r="I13" s="9"/>
      <c r="J13" s="9"/>
      <c r="K13" s="9">
        <f t="shared" si="4"/>
        <v>242</v>
      </c>
      <c r="L13" s="9">
        <f t="shared" si="5"/>
        <v>110</v>
      </c>
      <c r="M13" s="15">
        <f t="shared" si="0"/>
        <v>34.44</v>
      </c>
      <c r="N13" s="9"/>
      <c r="O13" s="9">
        <f t="shared" si="1"/>
        <v>0</v>
      </c>
      <c r="P13" s="16">
        <f t="shared" si="2"/>
        <v>6500</v>
      </c>
    </row>
    <row r="14" s="2" customFormat="1" ht="22" customHeight="1" spans="1:16">
      <c r="A14" s="8">
        <v>12</v>
      </c>
      <c r="B14" s="9" t="s">
        <v>96</v>
      </c>
      <c r="C14" s="9" t="s">
        <v>98</v>
      </c>
      <c r="D14" s="9">
        <v>2200</v>
      </c>
      <c r="E14" s="9">
        <v>2100</v>
      </c>
      <c r="F14" s="9">
        <v>2000</v>
      </c>
      <c r="G14" s="9">
        <f t="shared" si="3"/>
        <v>6300</v>
      </c>
      <c r="H14" s="9"/>
      <c r="I14" s="9">
        <v>100</v>
      </c>
      <c r="J14" s="9"/>
      <c r="K14" s="9">
        <f t="shared" si="4"/>
        <v>242</v>
      </c>
      <c r="L14" s="9">
        <f t="shared" si="5"/>
        <v>110</v>
      </c>
      <c r="M14" s="15">
        <f t="shared" si="0"/>
        <v>28.44</v>
      </c>
      <c r="N14" s="9"/>
      <c r="O14" s="9">
        <f t="shared" si="1"/>
        <v>100</v>
      </c>
      <c r="P14" s="16">
        <f t="shared" si="2"/>
        <v>6200</v>
      </c>
    </row>
    <row r="15" s="2" customFormat="1" ht="22" customHeight="1" spans="1:16">
      <c r="A15" s="8">
        <v>13</v>
      </c>
      <c r="B15" s="9" t="s">
        <v>96</v>
      </c>
      <c r="C15" s="9" t="s">
        <v>99</v>
      </c>
      <c r="D15" s="9">
        <v>2200</v>
      </c>
      <c r="E15" s="9">
        <v>700</v>
      </c>
      <c r="F15" s="9">
        <v>2500</v>
      </c>
      <c r="G15" s="9">
        <f t="shared" si="3"/>
        <v>5400</v>
      </c>
      <c r="H15" s="9">
        <v>40</v>
      </c>
      <c r="I15" s="9"/>
      <c r="J15" s="9"/>
      <c r="K15" s="9">
        <f t="shared" si="4"/>
        <v>242</v>
      </c>
      <c r="L15" s="9">
        <f t="shared" si="5"/>
        <v>110</v>
      </c>
      <c r="M15" s="15">
        <f t="shared" si="0"/>
        <v>1.44</v>
      </c>
      <c r="N15" s="9"/>
      <c r="O15" s="9">
        <f t="shared" si="1"/>
        <v>40</v>
      </c>
      <c r="P15" s="16">
        <f t="shared" si="2"/>
        <v>5360</v>
      </c>
    </row>
    <row r="16" s="2" customFormat="1" ht="22" customHeight="1" spans="1:16">
      <c r="A16" s="8">
        <v>14</v>
      </c>
      <c r="B16" s="9" t="s">
        <v>96</v>
      </c>
      <c r="C16" s="9" t="s">
        <v>100</v>
      </c>
      <c r="D16" s="9">
        <v>2200</v>
      </c>
      <c r="E16" s="9">
        <v>1900</v>
      </c>
      <c r="F16" s="9">
        <v>2500</v>
      </c>
      <c r="G16" s="9">
        <f t="shared" si="3"/>
        <v>6600</v>
      </c>
      <c r="H16" s="9"/>
      <c r="I16" s="9">
        <v>100</v>
      </c>
      <c r="J16" s="9"/>
      <c r="K16" s="9">
        <f t="shared" si="4"/>
        <v>242</v>
      </c>
      <c r="L16" s="9">
        <f t="shared" si="5"/>
        <v>110</v>
      </c>
      <c r="M16" s="15">
        <f t="shared" si="0"/>
        <v>37.44</v>
      </c>
      <c r="N16" s="9"/>
      <c r="O16" s="9">
        <f t="shared" si="1"/>
        <v>100</v>
      </c>
      <c r="P16" s="16">
        <f t="shared" si="2"/>
        <v>6500</v>
      </c>
    </row>
    <row r="17" s="2" customFormat="1" ht="22" customHeight="1" spans="1:16">
      <c r="A17" s="8">
        <v>15</v>
      </c>
      <c r="B17" s="9" t="s">
        <v>96</v>
      </c>
      <c r="C17" s="9" t="s">
        <v>100</v>
      </c>
      <c r="D17" s="9">
        <v>2200</v>
      </c>
      <c r="E17" s="9">
        <v>800</v>
      </c>
      <c r="F17" s="9">
        <v>2500</v>
      </c>
      <c r="G17" s="9">
        <f t="shared" si="3"/>
        <v>5500</v>
      </c>
      <c r="H17" s="9">
        <v>20</v>
      </c>
      <c r="I17" s="9">
        <v>200</v>
      </c>
      <c r="J17" s="9"/>
      <c r="K17" s="9">
        <f t="shared" si="4"/>
        <v>242</v>
      </c>
      <c r="L17" s="9">
        <f t="shared" si="5"/>
        <v>110</v>
      </c>
      <c r="M17" s="15">
        <f t="shared" si="0"/>
        <v>4.44</v>
      </c>
      <c r="N17" s="9"/>
      <c r="O17" s="9">
        <f t="shared" si="1"/>
        <v>220</v>
      </c>
      <c r="P17" s="16">
        <f t="shared" si="2"/>
        <v>5280</v>
      </c>
    </row>
    <row r="18" s="2" customFormat="1" ht="22" customHeight="1" spans="1:16">
      <c r="A18" s="10">
        <v>16</v>
      </c>
      <c r="B18" s="11" t="s">
        <v>96</v>
      </c>
      <c r="C18" s="11" t="s">
        <v>101</v>
      </c>
      <c r="D18" s="11">
        <v>2200</v>
      </c>
      <c r="E18" s="11">
        <v>0</v>
      </c>
      <c r="F18" s="11">
        <v>1000</v>
      </c>
      <c r="G18" s="11">
        <f t="shared" si="3"/>
        <v>3200</v>
      </c>
      <c r="H18" s="11">
        <v>0</v>
      </c>
      <c r="I18" s="11">
        <v>0</v>
      </c>
      <c r="J18" s="11">
        <v>0</v>
      </c>
      <c r="K18" s="11">
        <f t="shared" si="4"/>
        <v>242</v>
      </c>
      <c r="L18" s="11">
        <f t="shared" si="5"/>
        <v>110</v>
      </c>
      <c r="M18" s="17">
        <f t="shared" si="0"/>
        <v>0</v>
      </c>
      <c r="N18" s="11"/>
      <c r="O18" s="11">
        <f t="shared" si="1"/>
        <v>0</v>
      </c>
      <c r="P18" s="18">
        <f t="shared" si="2"/>
        <v>3200</v>
      </c>
    </row>
    <row r="22" spans="4:4">
      <c r="D22" s="12"/>
    </row>
    <row r="24" spans="5:5">
      <c r="E24" s="12"/>
    </row>
  </sheetData>
  <mergeCells count="1">
    <mergeCell ref="A1:P1"/>
  </mergeCells>
  <dataValidations count="1">
    <dataValidation type="whole" operator="lessThanOrEqual" allowBlank="1" showInputMessage="1" showErrorMessage="1" sqref="M3:M18">
      <formula1>0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产品生产记录表</vt:lpstr>
      <vt:lpstr>产品销售记录表</vt:lpstr>
      <vt:lpstr>员工工资表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2020-04-20T14:28:00Z</dcterms:created>
  <dcterms:modified xsi:type="dcterms:W3CDTF">2021-08-10T09:57:13Z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